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<sst xmlns="http://schemas.openxmlformats.org/spreadsheetml/2006/main" count="65" uniqueCount="53">
  <si>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</si>
  <si>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</si>
  <si>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Мичурина, 14в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</si>
  <si>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</si>
  <si>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</si>
  <si>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</si>
  <si>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</si>
  <si>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</si>
  <si>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</si>
  <si>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</si>
  <si>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</si>
  <si>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</si>
  <si>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</si>
  <si>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</si>
  <si>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</si>
  <si>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</si>
  <si>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</si>
  <si>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</si>
  <si>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</si>
  <si>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</si>
  <si>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</si>
  <si>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</si>
  <si>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</si>
  <si>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</si>
  <si>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</si>
  <si>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</si>
  <si>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</si>
  <si>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</si>
  <si>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</si>
  <si>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</si>
  <si>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</si>
  <si>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</si>
  <si>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</si>
  <si>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</si>
  <si>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</si>
  <si>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</si>
  <si>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</si>
  <si>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</si>
  <si>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</si>
  <si>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</si>
  <si>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</si>
  <si>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</si>
  <si>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</si>
  <si>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</si>
  <si>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</si>
  <si>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</si>
  <si>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</si>
  <si>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"_____"_______________2015г.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</si>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</sst>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N46" sqref="N46"/>
    </sheetView>
  </sheetViews>
  <sheetFormatPr defaultColWidth="9.140625" defaultRowHeight="12.75"/>
  <cols>
    <col min="1" max="1" width="54.28125" style="0" customWidth="1"/>
  </cols>
  <sheetData>
    <row r="1" spans="1:9" ht="12.75">
      <c r="A1" s="47" t="s">
        <v>52</v>
      </c>
      <c r="B1" s="47"/>
      <c r="C1" s="47"/>
      <c r="D1" s="47"/>
      <c r="E1" s="47"/>
      <c r="F1" s="47" t="s">
        <v>52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51</v>
      </c>
      <c r="B3" s="47"/>
      <c r="C3" s="47"/>
      <c r="D3" s="47"/>
      <c r="E3" s="51" t="s">
        <v>50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48</v>
      </c>
      <c r="B6" s="47"/>
      <c r="C6" s="47"/>
      <c r="D6" s="47"/>
      <c r="E6" s="47"/>
      <c r="F6" s="47" t="s">
        <v>49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48</v>
      </c>
      <c r="B8" s="47"/>
      <c r="C8" s="47"/>
      <c r="D8" s="47"/>
      <c r="E8" s="47"/>
      <c r="F8" s="47" t="s">
        <v>47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63291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4161.6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18987.3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11237.187000000002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75202.713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v>7.3</v>
      </c>
      <c r="C22" s="4"/>
      <c r="D22" s="4"/>
      <c r="E22" s="4"/>
      <c r="F22" s="4"/>
      <c r="G22" s="4"/>
      <c r="H22" s="4"/>
      <c r="I22" s="4"/>
    </row>
    <row r="23" spans="1:9" ht="12.75">
      <c r="A23" s="5" t="s">
        <v>11</v>
      </c>
      <c r="B23" s="2">
        <v>0.48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9.969999999999999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 hidden="1">
      <c r="A29" s="14" t="s">
        <v>25</v>
      </c>
      <c r="B29" s="3" t="s">
        <v>26</v>
      </c>
      <c r="C29" s="2">
        <v>0</v>
      </c>
      <c r="D29" s="15">
        <v>722.5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38.25">
      <c r="A30" s="16" t="s">
        <v>46</v>
      </c>
      <c r="B30" s="17" t="s">
        <v>27</v>
      </c>
      <c r="C30" s="18"/>
      <c r="D30" s="19"/>
      <c r="E30" s="20">
        <v>500</v>
      </c>
      <c r="F30" s="20">
        <f>E30</f>
        <v>500</v>
      </c>
      <c r="G30" s="20">
        <f>E30</f>
        <v>500</v>
      </c>
      <c r="H30" s="20">
        <f>E30</f>
        <v>500</v>
      </c>
      <c r="I30" s="20">
        <f>SUM(E30:H30)</f>
        <v>2000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722.5</v>
      </c>
      <c r="E31" s="20">
        <f>C31*D31*3</f>
        <v>1625.625</v>
      </c>
      <c r="F31" s="20">
        <f>C31*D31*3</f>
        <v>1625.625</v>
      </c>
      <c r="G31" s="20">
        <f>C31*D31*3</f>
        <v>1625.625</v>
      </c>
      <c r="H31" s="20">
        <f>C31*D31*3</f>
        <v>1625.625</v>
      </c>
      <c r="I31" s="20">
        <f>SUM(E31:H31)</f>
        <v>6502.5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722.5</v>
      </c>
      <c r="E32" s="20">
        <f>C32*D32*3</f>
        <v>2449.2749999999996</v>
      </c>
      <c r="F32" s="20">
        <f>C32*D32*3</f>
        <v>2449.2749999999996</v>
      </c>
      <c r="G32" s="20">
        <f>C32*D32*3</f>
        <v>2449.2749999999996</v>
      </c>
      <c r="H32" s="20">
        <f>C32*D32*3</f>
        <v>2449.2749999999996</v>
      </c>
      <c r="I32" s="20">
        <f>SUM(E32:H32)</f>
        <v>9797.099999999999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722.5</v>
      </c>
      <c r="E33" s="20">
        <f>C33*D33*3</f>
        <v>2384.2500000000005</v>
      </c>
      <c r="F33" s="20">
        <f>C33*D33*3</f>
        <v>2384.2500000000005</v>
      </c>
      <c r="G33" s="20">
        <f>C33*D33*3</f>
        <v>2384.2500000000005</v>
      </c>
      <c r="H33" s="20">
        <f>C33*D33*3</f>
        <v>2384.2500000000005</v>
      </c>
      <c r="I33" s="20">
        <f>SUM(E33:H33)</f>
        <v>9537.000000000002</v>
      </c>
    </row>
    <row r="34" spans="1:9" ht="25.5">
      <c r="A34" s="23" t="s">
        <v>31</v>
      </c>
      <c r="B34" s="22" t="s">
        <v>27</v>
      </c>
      <c r="C34" s="22"/>
      <c r="D34" s="20"/>
      <c r="E34" s="20">
        <v>400</v>
      </c>
      <c r="F34" s="20">
        <f>E34</f>
        <v>400</v>
      </c>
      <c r="G34" s="20">
        <f>E34</f>
        <v>400</v>
      </c>
      <c r="H34" s="20">
        <f>E34</f>
        <v>400</v>
      </c>
      <c r="I34" s="20">
        <f>SUM(E34:H34)</f>
        <v>1600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722.5</v>
      </c>
      <c r="E35" s="20">
        <f>C35*D35*3</f>
        <v>2601</v>
      </c>
      <c r="F35" s="20">
        <f>C35*D35*3</f>
        <v>2601</v>
      </c>
      <c r="G35" s="20">
        <f>C35*D35*3</f>
        <v>2601</v>
      </c>
      <c r="H35" s="20">
        <f>C35*D35*3</f>
        <v>2601</v>
      </c>
      <c r="I35" s="20">
        <f>SUM(E35:H35)</f>
        <v>10404</v>
      </c>
    </row>
    <row r="36" spans="1:9" ht="38.25">
      <c r="A36" s="21" t="s">
        <v>33</v>
      </c>
      <c r="B36" s="17" t="s">
        <v>26</v>
      </c>
      <c r="C36" s="22">
        <v>0.8</v>
      </c>
      <c r="D36" s="19">
        <f>$D$29</f>
        <v>722.5</v>
      </c>
      <c r="E36" s="20">
        <f>C36*D36*3</f>
        <v>1734</v>
      </c>
      <c r="F36" s="20">
        <f>C36*D36*3</f>
        <v>1734</v>
      </c>
      <c r="G36" s="20">
        <f>C36*D36*3</f>
        <v>1734</v>
      </c>
      <c r="H36" s="20">
        <f>C36*D36*3</f>
        <v>1734</v>
      </c>
      <c r="I36" s="20">
        <f>SUM(E36:H36)</f>
        <v>6936</v>
      </c>
    </row>
    <row r="37" spans="1:9" ht="25.5">
      <c r="A37" s="23" t="s">
        <v>34</v>
      </c>
      <c r="B37" s="22" t="s">
        <v>27</v>
      </c>
      <c r="C37" s="22"/>
      <c r="D37" s="24"/>
      <c r="E37" s="20">
        <v>500</v>
      </c>
      <c r="F37" s="20">
        <f>E37</f>
        <v>500</v>
      </c>
      <c r="G37" s="20">
        <f>E37</f>
        <v>500</v>
      </c>
      <c r="H37" s="20">
        <v>423</v>
      </c>
      <c r="I37" s="20">
        <f>SUM(E37:H37)</f>
        <v>1923</v>
      </c>
    </row>
    <row r="38" spans="1:9" ht="25.5">
      <c r="A38" s="21" t="s">
        <v>35</v>
      </c>
      <c r="B38" s="25" t="s">
        <v>36</v>
      </c>
      <c r="C38" s="22">
        <v>1</v>
      </c>
      <c r="D38" s="20">
        <v>0</v>
      </c>
      <c r="E38" s="20"/>
      <c r="F38" s="20">
        <f>C38*D38/2</f>
        <v>0</v>
      </c>
      <c r="G38" s="20"/>
      <c r="H38" s="20">
        <f>C38*D38/2</f>
        <v>0</v>
      </c>
      <c r="I38" s="20">
        <f>F38+H38</f>
        <v>0</v>
      </c>
    </row>
    <row r="39" spans="1:9" ht="12.75">
      <c r="A39" s="26" t="s">
        <v>37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38</v>
      </c>
      <c r="B40" s="3" t="s">
        <v>26</v>
      </c>
      <c r="C40" s="22">
        <v>0.36</v>
      </c>
      <c r="D40" s="19">
        <f>$D$29</f>
        <v>722.5</v>
      </c>
      <c r="E40" s="20">
        <f>C40*D40*3</f>
        <v>780.3</v>
      </c>
      <c r="F40" s="20">
        <f>C40*D40*3</f>
        <v>780.3</v>
      </c>
      <c r="G40" s="20">
        <f>C40*D40*3</f>
        <v>780.3</v>
      </c>
      <c r="H40" s="20">
        <f>C40*D40*3</f>
        <v>780.3</v>
      </c>
      <c r="I40" s="20">
        <f>SUM(E40:H40)</f>
        <v>3121.2</v>
      </c>
    </row>
    <row r="41" spans="1:9" ht="12.75">
      <c r="A41" s="26" t="s">
        <v>39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40</v>
      </c>
      <c r="B42" s="3" t="s">
        <v>26</v>
      </c>
      <c r="C42" s="2">
        <v>2.19</v>
      </c>
      <c r="D42" s="19">
        <f>$D$29</f>
        <v>722.5</v>
      </c>
      <c r="E42" s="6">
        <f>C42*D42*3</f>
        <v>4746.825</v>
      </c>
      <c r="F42" s="6">
        <f>C42*D42*3</f>
        <v>4746.825</v>
      </c>
      <c r="G42" s="6">
        <f>C42*D42*3</f>
        <v>4746.825</v>
      </c>
      <c r="H42" s="6">
        <f>C42*D42*3</f>
        <v>4746.825</v>
      </c>
      <c r="I42" s="6">
        <f>SUM(E42:H42)</f>
        <v>18987.3</v>
      </c>
    </row>
    <row r="43" spans="1:9" ht="12.75">
      <c r="A43" s="26" t="s">
        <v>41</v>
      </c>
      <c r="B43" s="13"/>
      <c r="C43" s="2"/>
      <c r="D43" s="28"/>
      <c r="E43" s="28"/>
      <c r="F43" s="28"/>
      <c r="G43" s="28"/>
      <c r="H43" s="28"/>
      <c r="I43" s="6"/>
    </row>
    <row r="44" spans="1:9" ht="12.75">
      <c r="A44" s="7" t="s">
        <v>42</v>
      </c>
      <c r="B44" s="13"/>
      <c r="C44" s="2"/>
      <c r="D44" s="28"/>
      <c r="E44" s="6">
        <f>I44/4</f>
        <v>1098.75</v>
      </c>
      <c r="F44" s="6">
        <f>I44/4</f>
        <v>1098.75</v>
      </c>
      <c r="G44" s="6">
        <f>I44/4</f>
        <v>1098.75</v>
      </c>
      <c r="H44" s="6">
        <f>I44/4</f>
        <v>1098.75</v>
      </c>
      <c r="I44" s="6">
        <v>4395</v>
      </c>
    </row>
    <row r="45" spans="1:9" ht="12.75">
      <c r="A45" s="29" t="s">
        <v>43</v>
      </c>
      <c r="B45" s="30"/>
      <c r="C45" s="31"/>
      <c r="D45" s="32"/>
      <c r="E45" s="9">
        <f>SUM(E29:E44)</f>
        <v>18820.024999999998</v>
      </c>
      <c r="F45" s="9">
        <f>SUM(F29:F44)</f>
        <v>18820.024999999998</v>
      </c>
      <c r="G45" s="9">
        <f>SUM(G29:G44)</f>
        <v>18820.024999999998</v>
      </c>
      <c r="H45" s="9">
        <f>SUM(H29:H44)</f>
        <v>18743.024999999998</v>
      </c>
      <c r="I45" s="9">
        <f>SUM(I29:I44)</f>
        <v>75203.09999999999</v>
      </c>
    </row>
    <row r="46" spans="1:9" ht="12.75">
      <c r="A46" s="7" t="s">
        <v>8</v>
      </c>
      <c r="B46" s="13"/>
      <c r="C46" s="2"/>
      <c r="D46" s="15"/>
      <c r="E46" s="6">
        <f>I46/4</f>
        <v>2809.2967500000004</v>
      </c>
      <c r="F46" s="6">
        <f>I46/4</f>
        <v>2809.2967500000004</v>
      </c>
      <c r="G46" s="6">
        <f>I46/4</f>
        <v>2809.2967500000004</v>
      </c>
      <c r="H46" s="6">
        <f>I46/4</f>
        <v>2809.2967500000004</v>
      </c>
      <c r="I46" s="33">
        <f>B20</f>
        <v>11237.187000000002</v>
      </c>
    </row>
    <row r="47" spans="1:9" ht="12.75">
      <c r="A47" s="34" t="s">
        <v>44</v>
      </c>
      <c r="B47" s="13"/>
      <c r="C47" s="2"/>
      <c r="D47" s="15"/>
      <c r="E47" s="33">
        <f>SUM(E45:E46)</f>
        <v>21629.32175</v>
      </c>
      <c r="F47" s="33">
        <f>SUM(F45:F46)</f>
        <v>21629.32175</v>
      </c>
      <c r="G47" s="33">
        <f>SUM(G45:G46)</f>
        <v>21629.32175</v>
      </c>
      <c r="H47" s="33">
        <f>SUM(H45:H46)</f>
        <v>21552.32175</v>
      </c>
      <c r="I47" s="33">
        <f>I45+I46</f>
        <v>86440.287</v>
      </c>
    </row>
    <row r="48" spans="1:9" ht="12.75">
      <c r="A48" s="35" t="s">
        <v>45</v>
      </c>
      <c r="B48" s="36"/>
      <c r="C48" s="37"/>
      <c r="D48" s="36"/>
      <c r="E48" s="38"/>
      <c r="F48" s="38"/>
      <c r="G48" s="38"/>
      <c r="H48" s="38"/>
      <c r="I48" s="39">
        <f>B21-I45</f>
        <v>-0.3869999999878928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2015-08-03T04:47:55Z</dcterms:modified>
  <cp:category/>
  <cp:version/>
  <cp:contentType/>
  <cp:contentStatus/>
</cp:coreProperties>
</file>