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Lite2</author>
  </authors>
  <commentList>
    <comment ref="B21" authorId="0">
      <text>
        <r>
          <rPr>
            <b/>
            <sz val="8"/>
            <rFont val="Tahoma"/>
            <family val="0"/>
          </rPr>
          <t>Lite2:</t>
        </r>
        <r>
          <rPr>
            <sz val="8"/>
            <rFont val="Tahoma"/>
            <family val="0"/>
          </rPr>
          <t xml:space="preserve">
тариф 2014г.</t>
        </r>
      </text>
    </comment>
  </commentList>
</comments>
</file>

<file path=xl/sharedStrings.xml><?xml version="1.0" encoding="utf-8"?>
<sst xmlns="http://schemas.openxmlformats.org/spreadsheetml/2006/main" count="54" uniqueCount="45">
  <si>
    <t>СОГЛАСОВАНО:</t>
  </si>
  <si>
    <t>Старший по дому</t>
  </si>
  <si>
    <t>Исп. директор ООО "Управдом"</t>
  </si>
  <si>
    <t>____________ /______________ кв._____/</t>
  </si>
  <si>
    <t>_______________ А.О.Панченко</t>
  </si>
  <si>
    <t>"_____"_______________2015г.</t>
  </si>
  <si>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</si>
  <si>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</si>
  <si>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Мичурина, 12а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</si>
  <si>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</si>
  <si>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</si>
  <si>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</si>
  <si>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 вывоз мусора</t>
  </si>
  <si>
    <t>Организационно-технические услуги</t>
  </si>
  <si>
    <t>Сумма на выполнение работ</t>
  </si>
  <si>
    <t>Тариф по тех.обслуживанию помещений общего пользования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</si>
  <si>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</si>
  <si>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</si>
  <si>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</si>
  <si>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</si>
  <si>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</si>
  <si>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</si>
  <si>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</si>
  <si>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</si>
  <si>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</si>
  <si>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</si>
  <si>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</si>
  <si>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</si>
  <si>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</si>
  <si>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</si>
  <si>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</si>
  <si>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</si>
  <si>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</si>
  <si>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</si>
  <si>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</si>
  <si>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</si>
  <si>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</si>
  <si>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Дополнительные работы по благоустройству (заказ спецтехники, уход за зелеными насаждениями и т.д.)</t>
  </si>
  <si>
    <t>2. Вывоз мусора</t>
  </si>
  <si>
    <t>2.1 Вывоз мусора</t>
  </si>
  <si>
    <t>3. Прочее:</t>
  </si>
  <si>
    <t>3.1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</si>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</sst>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2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2">
      <selection activeCell="J32" sqref="J32"/>
    </sheetView>
  </sheetViews>
  <sheetFormatPr defaultColWidth="9.140625" defaultRowHeight="12.75"/>
  <cols>
    <col min="1" max="1" width="38.7109375" style="0" customWidth="1"/>
  </cols>
  <sheetData>
    <row r="1" spans="1:9" ht="12.75">
      <c r="A1" s="1" t="s">
        <v>0</v>
      </c>
      <c r="B1" s="1"/>
      <c r="C1" s="1"/>
      <c r="D1" s="1"/>
      <c r="E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4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3" t="s">
        <v>3</v>
      </c>
      <c r="B6" s="1"/>
      <c r="C6" s="1"/>
      <c r="D6" s="1"/>
      <c r="E6" s="1" t="s">
        <v>4</v>
      </c>
      <c r="G6" s="1"/>
      <c r="H6" s="2"/>
      <c r="I6" s="1"/>
    </row>
    <row r="7" spans="1:9" ht="12.75">
      <c r="A7" s="3"/>
      <c r="B7" s="1"/>
      <c r="C7" s="1"/>
      <c r="D7" s="1"/>
      <c r="E7" s="1"/>
      <c r="F7" s="1"/>
      <c r="G7" s="5"/>
      <c r="H7" s="2"/>
      <c r="I7" s="1"/>
    </row>
    <row r="8" spans="1:9" ht="12.75">
      <c r="A8" s="3" t="s">
        <v>3</v>
      </c>
      <c r="B8" s="1"/>
      <c r="C8" s="1"/>
      <c r="D8" s="1"/>
      <c r="E8" s="1" t="s">
        <v>5</v>
      </c>
      <c r="G8" s="1"/>
      <c r="H8" s="2"/>
      <c r="I8" s="1"/>
    </row>
    <row r="9" spans="1:9" ht="12.75">
      <c r="A9" s="3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44" t="s">
        <v>6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7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8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63.75">
      <c r="A15" s="7"/>
      <c r="B15" s="8" t="s">
        <v>9</v>
      </c>
      <c r="C15" s="9"/>
      <c r="D15" s="9"/>
      <c r="E15" s="9"/>
      <c r="F15" s="9"/>
      <c r="G15" s="9"/>
      <c r="H15" s="9"/>
      <c r="I15" s="9"/>
    </row>
    <row r="16" spans="1:9" ht="12.75">
      <c r="A16" s="10" t="s">
        <v>10</v>
      </c>
      <c r="B16" s="8">
        <v>0</v>
      </c>
      <c r="C16" s="9"/>
      <c r="D16" s="9"/>
      <c r="E16" s="9"/>
      <c r="F16" s="9"/>
      <c r="G16" s="9"/>
      <c r="H16" s="9"/>
      <c r="I16" s="9"/>
    </row>
    <row r="17" spans="1:9" ht="38.25">
      <c r="A17" s="10" t="s">
        <v>11</v>
      </c>
      <c r="B17" s="11">
        <f>B21*D30*12</f>
        <v>19800.6</v>
      </c>
      <c r="C17" s="9"/>
      <c r="D17" s="9"/>
      <c r="E17" s="9"/>
      <c r="F17" s="9"/>
      <c r="G17" s="9"/>
      <c r="H17" s="9"/>
      <c r="I17" s="9"/>
    </row>
    <row r="18" spans="1:9" ht="25.5">
      <c r="A18" s="10" t="s">
        <v>12</v>
      </c>
      <c r="B18" s="11">
        <f>B22*D35*12</f>
        <v>7108.74</v>
      </c>
      <c r="C18" s="9"/>
      <c r="D18" s="9"/>
      <c r="E18" s="9"/>
      <c r="F18" s="9"/>
      <c r="G18" s="9"/>
      <c r="H18" s="9"/>
      <c r="I18" s="9"/>
    </row>
    <row r="19" spans="1:9" ht="12.75">
      <c r="A19" s="12" t="s">
        <v>13</v>
      </c>
      <c r="B19" s="11">
        <f>(B17+B18)*13%</f>
        <v>3498.2142</v>
      </c>
      <c r="C19" s="9"/>
      <c r="D19" s="9"/>
      <c r="E19" s="9"/>
      <c r="F19" s="9"/>
      <c r="G19" s="9"/>
      <c r="H19" s="9"/>
      <c r="I19" s="9"/>
    </row>
    <row r="20" spans="1:9" ht="12.75">
      <c r="A20" s="13" t="s">
        <v>14</v>
      </c>
      <c r="B20" s="14">
        <f>B17+B18-B19</f>
        <v>23411.125799999998</v>
      </c>
      <c r="C20" s="9"/>
      <c r="D20" s="9"/>
      <c r="E20" s="9"/>
      <c r="F20" s="9"/>
      <c r="G20" s="9"/>
      <c r="H20" s="9"/>
      <c r="I20" s="9"/>
    </row>
    <row r="21" spans="1:9" ht="25.5">
      <c r="A21" s="10" t="s">
        <v>15</v>
      </c>
      <c r="B21" s="15">
        <v>6.1</v>
      </c>
      <c r="C21" s="9"/>
      <c r="D21" s="9"/>
      <c r="E21" s="9"/>
      <c r="F21" s="9"/>
      <c r="G21" s="9"/>
      <c r="H21" s="9"/>
      <c r="I21" s="9"/>
    </row>
    <row r="22" spans="1:9" ht="12.75">
      <c r="A22" s="10" t="s">
        <v>16</v>
      </c>
      <c r="B22" s="16">
        <v>2.19</v>
      </c>
      <c r="C22" s="9"/>
      <c r="D22" s="9"/>
      <c r="E22" s="9"/>
      <c r="F22" s="9"/>
      <c r="G22" s="9"/>
      <c r="H22" s="9"/>
      <c r="I22" s="9"/>
    </row>
    <row r="23" spans="1:9" ht="12.75">
      <c r="A23" s="13" t="s">
        <v>17</v>
      </c>
      <c r="B23" s="17">
        <f>SUM(B21:B22)</f>
        <v>8.29</v>
      </c>
      <c r="C23" s="9"/>
      <c r="D23" s="9"/>
      <c r="E23" s="9"/>
      <c r="F23" s="9"/>
      <c r="G23" s="9"/>
      <c r="H23" s="9"/>
      <c r="I23" s="9"/>
    </row>
    <row r="24" spans="1:9" ht="12.75">
      <c r="A24" s="46" t="s">
        <v>18</v>
      </c>
      <c r="B24" s="47" t="s">
        <v>19</v>
      </c>
      <c r="C24" s="47" t="s">
        <v>20</v>
      </c>
      <c r="D24" s="47" t="s">
        <v>21</v>
      </c>
      <c r="E24" s="49" t="s">
        <v>22</v>
      </c>
      <c r="F24" s="49"/>
      <c r="G24" s="49"/>
      <c r="H24" s="50"/>
      <c r="I24" s="46" t="s">
        <v>23</v>
      </c>
    </row>
    <row r="25" spans="1:9" ht="12.75">
      <c r="A25" s="46"/>
      <c r="B25" s="48"/>
      <c r="C25" s="48"/>
      <c r="D25" s="48"/>
      <c r="E25" s="7" t="s">
        <v>24</v>
      </c>
      <c r="F25" s="7" t="s">
        <v>25</v>
      </c>
      <c r="G25" s="7" t="s">
        <v>26</v>
      </c>
      <c r="H25" s="7" t="s">
        <v>27</v>
      </c>
      <c r="I25" s="46"/>
    </row>
    <row r="26" spans="1:9" ht="25.5">
      <c r="A26" s="18" t="s">
        <v>28</v>
      </c>
      <c r="B26" s="19"/>
      <c r="C26" s="19"/>
      <c r="D26" s="19"/>
      <c r="E26" s="7"/>
      <c r="F26" s="7"/>
      <c r="G26" s="7"/>
      <c r="H26" s="7"/>
      <c r="I26" s="19"/>
    </row>
    <row r="27" spans="1:9" ht="38.25" hidden="1">
      <c r="A27" s="12" t="s">
        <v>29</v>
      </c>
      <c r="B27" s="8" t="s">
        <v>30</v>
      </c>
      <c r="C27" s="7">
        <v>0</v>
      </c>
      <c r="D27" s="20">
        <v>270.5</v>
      </c>
      <c r="E27" s="11">
        <f>C27*D27*3</f>
        <v>0</v>
      </c>
      <c r="F27" s="11">
        <f>C27*D27*3</f>
        <v>0</v>
      </c>
      <c r="G27" s="11">
        <f>C27*D27*3</f>
        <v>0</v>
      </c>
      <c r="H27" s="11">
        <f>C27*D27*3</f>
        <v>0</v>
      </c>
      <c r="I27" s="11">
        <f>SUM(E27:H27)</f>
        <v>0</v>
      </c>
    </row>
    <row r="28" spans="1:9" ht="63.75">
      <c r="A28" s="21" t="s">
        <v>31</v>
      </c>
      <c r="B28" s="22" t="s">
        <v>32</v>
      </c>
      <c r="C28" s="23"/>
      <c r="D28" s="24"/>
      <c r="E28" s="25">
        <v>400</v>
      </c>
      <c r="F28" s="25">
        <f>E28</f>
        <v>400</v>
      </c>
      <c r="G28" s="25">
        <f>F28</f>
        <v>400</v>
      </c>
      <c r="H28" s="25">
        <f>G28</f>
        <v>400</v>
      </c>
      <c r="I28" s="25">
        <f>SUM(E28:H28)</f>
        <v>1600</v>
      </c>
    </row>
    <row r="29" spans="1:9" ht="38.25">
      <c r="A29" s="26" t="s">
        <v>33</v>
      </c>
      <c r="B29" s="22" t="s">
        <v>30</v>
      </c>
      <c r="C29" s="16">
        <v>0.75</v>
      </c>
      <c r="D29" s="24">
        <f>$D$27</f>
        <v>270.5</v>
      </c>
      <c r="E29" s="25">
        <f>C29*D29*3</f>
        <v>608.625</v>
      </c>
      <c r="F29" s="25">
        <f>C29*D29*3</f>
        <v>608.625</v>
      </c>
      <c r="G29" s="25">
        <f>C29*D29*3</f>
        <v>608.625</v>
      </c>
      <c r="H29" s="25">
        <f>C29*D29*3</f>
        <v>608.625</v>
      </c>
      <c r="I29" s="25">
        <f>SUM(E29:H29)</f>
        <v>2434.5</v>
      </c>
    </row>
    <row r="30" spans="1:9" ht="38.25">
      <c r="A30" s="26" t="s">
        <v>34</v>
      </c>
      <c r="B30" s="22" t="s">
        <v>30</v>
      </c>
      <c r="C30" s="16">
        <v>1.13</v>
      </c>
      <c r="D30" s="24">
        <f>$D$27</f>
        <v>270.5</v>
      </c>
      <c r="E30" s="25">
        <f>C30*D30*3</f>
        <v>916.9949999999999</v>
      </c>
      <c r="F30" s="25">
        <f>C30*D30*3</f>
        <v>916.9949999999999</v>
      </c>
      <c r="G30" s="25">
        <f>C30*D30*3</f>
        <v>916.9949999999999</v>
      </c>
      <c r="H30" s="25">
        <f>C30*D30*3</f>
        <v>916.9949999999999</v>
      </c>
      <c r="I30" s="25">
        <f>SUM(E30:H30)</f>
        <v>3667.9799999999996</v>
      </c>
    </row>
    <row r="31" spans="1:9" ht="38.25">
      <c r="A31" s="26" t="s">
        <v>35</v>
      </c>
      <c r="B31" s="22" t="s">
        <v>30</v>
      </c>
      <c r="C31" s="16">
        <v>1.1</v>
      </c>
      <c r="D31" s="24">
        <f>$D$27</f>
        <v>270.5</v>
      </c>
      <c r="E31" s="25">
        <f>C31*D31*3</f>
        <v>892.6500000000001</v>
      </c>
      <c r="F31" s="25">
        <f>C31*D31*3</f>
        <v>892.6500000000001</v>
      </c>
      <c r="G31" s="25">
        <f>C31*D31*3</f>
        <v>892.6500000000001</v>
      </c>
      <c r="H31" s="25">
        <f>C31*D31*3</f>
        <v>892.6500000000001</v>
      </c>
      <c r="I31" s="25">
        <f>SUM(E31:H31)</f>
        <v>3570.6000000000004</v>
      </c>
    </row>
    <row r="32" spans="1:9" ht="25.5">
      <c r="A32" s="27" t="s">
        <v>36</v>
      </c>
      <c r="B32" s="16" t="s">
        <v>32</v>
      </c>
      <c r="C32" s="16"/>
      <c r="D32" s="25"/>
      <c r="E32" s="25">
        <v>400</v>
      </c>
      <c r="F32" s="25">
        <f>E32</f>
        <v>400</v>
      </c>
      <c r="G32" s="25">
        <f>F32</f>
        <v>400</v>
      </c>
      <c r="H32" s="25">
        <f>G32</f>
        <v>400</v>
      </c>
      <c r="I32" s="25">
        <f>E32+F32+G32+H32</f>
        <v>1600</v>
      </c>
    </row>
    <row r="33" spans="1:9" ht="38.25">
      <c r="A33" s="27" t="s">
        <v>37</v>
      </c>
      <c r="B33" s="16" t="s">
        <v>32</v>
      </c>
      <c r="C33" s="16"/>
      <c r="D33" s="28"/>
      <c r="E33" s="25">
        <v>400</v>
      </c>
      <c r="F33" s="25">
        <f>E33</f>
        <v>400</v>
      </c>
      <c r="G33" s="25">
        <f>F33</f>
        <v>400</v>
      </c>
      <c r="H33" s="25">
        <v>349</v>
      </c>
      <c r="I33" s="25">
        <f>H33+G33+F33+E33</f>
        <v>1549</v>
      </c>
    </row>
    <row r="34" spans="1:9" ht="12.75">
      <c r="A34" s="29" t="s">
        <v>38</v>
      </c>
      <c r="B34" s="8"/>
      <c r="C34" s="7"/>
      <c r="D34" s="30"/>
      <c r="E34" s="11"/>
      <c r="F34" s="11"/>
      <c r="G34" s="11"/>
      <c r="H34" s="11"/>
      <c r="I34" s="11"/>
    </row>
    <row r="35" spans="1:9" ht="38.25">
      <c r="A35" s="12" t="s">
        <v>39</v>
      </c>
      <c r="B35" s="8" t="s">
        <v>30</v>
      </c>
      <c r="C35" s="7">
        <v>2.19</v>
      </c>
      <c r="D35" s="30">
        <f>$D$27</f>
        <v>270.5</v>
      </c>
      <c r="E35" s="11">
        <f>C35*D35*3</f>
        <v>1777.185</v>
      </c>
      <c r="F35" s="11">
        <f>C35*D35*3</f>
        <v>1777.185</v>
      </c>
      <c r="G35" s="11">
        <f>C35*D35*3</f>
        <v>1777.185</v>
      </c>
      <c r="H35" s="11">
        <f>C35*D35*3</f>
        <v>1777.185</v>
      </c>
      <c r="I35" s="11">
        <f>SUM(E35:H35)</f>
        <v>7108.74</v>
      </c>
    </row>
    <row r="36" spans="1:9" ht="12.75">
      <c r="A36" s="29" t="s">
        <v>40</v>
      </c>
      <c r="B36" s="19"/>
      <c r="C36" s="7"/>
      <c r="D36" s="31"/>
      <c r="E36" s="31"/>
      <c r="F36" s="31"/>
      <c r="G36" s="31"/>
      <c r="H36" s="31"/>
      <c r="I36" s="11"/>
    </row>
    <row r="37" spans="1:9" ht="25.5">
      <c r="A37" s="32" t="s">
        <v>41</v>
      </c>
      <c r="B37" s="19"/>
      <c r="C37" s="7"/>
      <c r="D37" s="31"/>
      <c r="E37" s="11">
        <f>I37/4</f>
        <v>470</v>
      </c>
      <c r="F37" s="11">
        <f>I37/4</f>
        <v>470</v>
      </c>
      <c r="G37" s="11">
        <f>I37/4</f>
        <v>470</v>
      </c>
      <c r="H37" s="11">
        <f>I37/4</f>
        <v>470</v>
      </c>
      <c r="I37" s="11">
        <v>1880</v>
      </c>
    </row>
    <row r="38" spans="1:9" ht="12.75">
      <c r="A38" s="33" t="s">
        <v>42</v>
      </c>
      <c r="B38" s="34"/>
      <c r="C38" s="35"/>
      <c r="D38" s="36"/>
      <c r="E38" s="14">
        <f>SUM(E27:E37)</f>
        <v>5865.455</v>
      </c>
      <c r="F38" s="14">
        <f>SUM(F27:F37)</f>
        <v>5865.455</v>
      </c>
      <c r="G38" s="14">
        <f>SUM(G27:G37)</f>
        <v>5865.455</v>
      </c>
      <c r="H38" s="14">
        <f>SUM(H27:H37)</f>
        <v>5814.455</v>
      </c>
      <c r="I38" s="14">
        <f>SUM(I27:I37)</f>
        <v>23410.82</v>
      </c>
    </row>
    <row r="39" spans="1:9" ht="12.75">
      <c r="A39" s="12" t="s">
        <v>13</v>
      </c>
      <c r="B39" s="19"/>
      <c r="C39" s="7"/>
      <c r="D39" s="20"/>
      <c r="E39" s="11">
        <f>I39/4</f>
        <v>874.55355</v>
      </c>
      <c r="F39" s="11">
        <f>I39/4</f>
        <v>874.55355</v>
      </c>
      <c r="G39" s="11">
        <f>I39/4</f>
        <v>874.55355</v>
      </c>
      <c r="H39" s="11">
        <f>I39/4</f>
        <v>874.55355</v>
      </c>
      <c r="I39" s="37">
        <f>B19</f>
        <v>3498.2142</v>
      </c>
    </row>
    <row r="40" spans="1:9" ht="12.75">
      <c r="A40" s="38" t="s">
        <v>43</v>
      </c>
      <c r="B40" s="19"/>
      <c r="C40" s="7"/>
      <c r="D40" s="20"/>
      <c r="E40" s="37">
        <f>SUM(E38:E39)</f>
        <v>6740.00855</v>
      </c>
      <c r="F40" s="37">
        <f>SUM(F38:F39)</f>
        <v>6740.00855</v>
      </c>
      <c r="G40" s="37">
        <f>SUM(G38:G39)</f>
        <v>6740.00855</v>
      </c>
      <c r="H40" s="37">
        <f>SUM(H38:H39)</f>
        <v>6689.00855</v>
      </c>
      <c r="I40" s="37">
        <f>I38+I39</f>
        <v>26909.0342</v>
      </c>
    </row>
    <row r="41" spans="1:9" ht="12.75">
      <c r="A41" s="39" t="s">
        <v>44</v>
      </c>
      <c r="B41" s="40"/>
      <c r="C41" s="41"/>
      <c r="D41" s="40"/>
      <c r="E41" s="42"/>
      <c r="F41" s="42"/>
      <c r="G41" s="42"/>
      <c r="H41" s="42"/>
      <c r="I41" s="43">
        <f>B20-I38</f>
        <v>0.30579999999827123</v>
      </c>
    </row>
  </sheetData>
  <mergeCells count="9">
    <mergeCell ref="A11:I11"/>
    <mergeCell ref="A12:I12"/>
    <mergeCell ref="A13:I13"/>
    <mergeCell ref="A24:A25"/>
    <mergeCell ref="B24:B25"/>
    <mergeCell ref="C24:C25"/>
    <mergeCell ref="D24:D25"/>
    <mergeCell ref="E24:H24"/>
    <mergeCell ref="I24:I2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2015-08-03T04:46:56Z</dcterms:modified>
  <cp:category/>
  <cp:version/>
  <cp:contentType/>
  <cp:contentStatus/>
</cp:coreProperties>
</file>