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<sst xmlns="http://schemas.openxmlformats.org/spreadsheetml/2006/main" count="73" uniqueCount="60">
  <si>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</si>
  <si>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</si>
  <si>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30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</si>
  <si>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</si>
  <si>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</si>
  <si>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</si>
  <si>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</si>
  <si>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</si>
  <si>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</si>
  <si>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</si>
  <si>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</si>
  <si>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</si>
  <si>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</si>
  <si>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</si>
  <si>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</si>
  <si>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</si>
  <si>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</si>
  <si>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</si>
  <si>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</si>
  <si>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</si>
  <si>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</si>
  <si>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</si>
  <si>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</si>
  <si>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</si>
  <si>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</si>
  <si>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</si>
  <si>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</si>
  <si>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</si>
  <si>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</si>
  <si>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</si>
  <si>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</si>
  <si>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</si>
  <si>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</si>
  <si>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</si>
  <si>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</si>
  <si>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</si>
  <si>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</si>
  <si>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</si>
  <si>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</si>
  <si>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</si>
  <si>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</si>
  <si>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</si>
  <si>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</si>
  <si>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</si>
  <si>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</si>
  <si>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</si>
  <si>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</si>
  <si>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</si>
  <si>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</si>
  <si>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</si>
  <si>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</si>
  <si>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</si>
  <si>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</si>
  <si>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</si>
  <si>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"_____"_______________2015г.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</si>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</sst>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0">
      <selection activeCell="G35" sqref="G35"/>
    </sheetView>
  </sheetViews>
  <sheetFormatPr defaultColWidth="9.140625" defaultRowHeight="12.75"/>
  <cols>
    <col min="1" max="1" width="37.140625" style="0" customWidth="1"/>
  </cols>
  <sheetData>
    <row r="1" spans="1:9" ht="12.75">
      <c r="A1" s="48" t="s">
        <v>59</v>
      </c>
      <c r="B1" s="48"/>
      <c r="C1" s="48"/>
      <c r="D1" s="48"/>
      <c r="E1" s="48"/>
      <c r="F1" s="48" t="s">
        <v>59</v>
      </c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9"/>
      <c r="I2" s="48"/>
    </row>
    <row r="3" spans="1:9" ht="12.75">
      <c r="A3" s="50" t="s">
        <v>58</v>
      </c>
      <c r="B3" s="48"/>
      <c r="C3" s="48"/>
      <c r="D3" s="48"/>
      <c r="E3" s="48"/>
      <c r="F3" s="52" t="s">
        <v>57</v>
      </c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9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50" t="s">
        <v>55</v>
      </c>
      <c r="B6" s="48"/>
      <c r="C6" s="48"/>
      <c r="D6" s="48"/>
      <c r="E6" s="48"/>
      <c r="F6" s="48" t="s">
        <v>56</v>
      </c>
      <c r="G6" s="48"/>
      <c r="H6" s="49"/>
      <c r="I6" s="48"/>
    </row>
    <row r="7" spans="1:9" ht="12.75">
      <c r="A7" s="50"/>
      <c r="B7" s="48"/>
      <c r="C7" s="48"/>
      <c r="D7" s="48"/>
      <c r="E7" s="48"/>
      <c r="F7" s="48"/>
      <c r="G7" s="51"/>
      <c r="H7" s="49"/>
      <c r="I7" s="48"/>
    </row>
    <row r="8" spans="1:9" ht="12.75">
      <c r="A8" s="50" t="s">
        <v>55</v>
      </c>
      <c r="B8" s="48"/>
      <c r="C8" s="48"/>
      <c r="D8" s="48"/>
      <c r="E8" s="48"/>
      <c r="F8" s="48" t="s">
        <v>54</v>
      </c>
      <c r="G8" s="48"/>
      <c r="H8" s="49"/>
      <c r="I8" s="48"/>
    </row>
    <row r="9" spans="1:9" ht="12.75">
      <c r="A9" s="50"/>
      <c r="B9" s="48"/>
      <c r="C9" s="48"/>
      <c r="D9" s="48"/>
      <c r="E9" s="48"/>
      <c r="F9" s="48"/>
      <c r="G9" s="48"/>
      <c r="H9" s="49"/>
      <c r="I9" s="48"/>
    </row>
    <row r="10" spans="1:9" ht="12.7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41" t="s">
        <v>0</v>
      </c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2" t="s">
        <v>1</v>
      </c>
      <c r="B12" s="42"/>
      <c r="C12" s="42"/>
      <c r="D12" s="42"/>
      <c r="E12" s="42"/>
      <c r="F12" s="42"/>
      <c r="G12" s="42"/>
      <c r="H12" s="42"/>
      <c r="I12" s="42"/>
    </row>
    <row r="13" spans="1:9" ht="12.75">
      <c r="A13" s="42" t="s">
        <v>2</v>
      </c>
      <c r="B13" s="42"/>
      <c r="C13" s="42"/>
      <c r="D13" s="42"/>
      <c r="E13" s="42"/>
      <c r="F13" s="42"/>
      <c r="G13" s="42"/>
      <c r="H13" s="42"/>
      <c r="I13" s="42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5</v>
      </c>
      <c r="B17" s="6">
        <f>B23*D34*12</f>
        <v>388060.00800000003</v>
      </c>
      <c r="C17" s="4"/>
      <c r="D17" s="4"/>
      <c r="E17" s="4"/>
      <c r="F17" s="4"/>
      <c r="G17" s="4"/>
      <c r="H17" s="4"/>
      <c r="I17" s="4"/>
    </row>
    <row r="18" spans="1:9" ht="38.25">
      <c r="A18" s="5" t="s">
        <v>6</v>
      </c>
      <c r="B18" s="6">
        <f>B24*D43*12</f>
        <v>66664.92</v>
      </c>
      <c r="C18" s="4"/>
      <c r="D18" s="4"/>
      <c r="E18" s="4"/>
      <c r="F18" s="4"/>
      <c r="G18" s="4"/>
      <c r="H18" s="4"/>
      <c r="I18" s="4"/>
    </row>
    <row r="19" spans="1:9" ht="38.25">
      <c r="A19" s="5" t="s">
        <v>7</v>
      </c>
      <c r="B19" s="6">
        <f>B25*D45*12</f>
        <v>230871.14400000003</v>
      </c>
      <c r="C19" s="4"/>
      <c r="D19" s="4"/>
      <c r="E19" s="4"/>
      <c r="F19" s="4"/>
      <c r="G19" s="4"/>
      <c r="H19" s="4"/>
      <c r="I19" s="4"/>
    </row>
    <row r="20" spans="1:9" ht="25.5">
      <c r="A20" s="5" t="s">
        <v>8</v>
      </c>
      <c r="B20" s="6">
        <f>B26*D47*12</f>
        <v>153680.184</v>
      </c>
      <c r="C20" s="4"/>
      <c r="D20" s="4"/>
      <c r="E20" s="4"/>
      <c r="F20" s="4"/>
      <c r="G20" s="4"/>
      <c r="H20" s="4"/>
      <c r="I20" s="4"/>
    </row>
    <row r="21" spans="1:9" ht="12.75">
      <c r="A21" s="7" t="s">
        <v>9</v>
      </c>
      <c r="B21" s="6">
        <f>(B17+B18+B19+B20)*13%</f>
        <v>109105.91328000001</v>
      </c>
      <c r="C21" s="4"/>
      <c r="D21" s="4"/>
      <c r="E21" s="4"/>
      <c r="F21" s="4"/>
      <c r="G21" s="4"/>
      <c r="H21" s="4"/>
      <c r="I21" s="4"/>
    </row>
    <row r="22" spans="1:9" ht="12.75">
      <c r="A22" s="8" t="s">
        <v>10</v>
      </c>
      <c r="B22" s="9">
        <f>B17+B18+B19+B20-B21</f>
        <v>730170.3427200001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10">
        <v>5.53</v>
      </c>
      <c r="C23" s="4"/>
      <c r="D23" s="4"/>
      <c r="E23" s="4"/>
      <c r="F23" s="4"/>
      <c r="G23" s="4"/>
      <c r="H23" s="4"/>
      <c r="I23" s="4"/>
    </row>
    <row r="24" spans="1:9" ht="25.5">
      <c r="A24" s="5" t="s">
        <v>12</v>
      </c>
      <c r="B24" s="2">
        <v>0.95</v>
      </c>
      <c r="C24" s="4"/>
      <c r="D24" s="4"/>
      <c r="E24" s="4"/>
      <c r="F24" s="4"/>
      <c r="G24" s="4"/>
      <c r="H24" s="4"/>
      <c r="I24" s="4"/>
    </row>
    <row r="25" spans="1:9" ht="25.5">
      <c r="A25" s="5" t="s">
        <v>13</v>
      </c>
      <c r="B25" s="2">
        <v>3.29</v>
      </c>
      <c r="C25" s="4"/>
      <c r="D25" s="4"/>
      <c r="E25" s="4"/>
      <c r="F25" s="4"/>
      <c r="G25" s="4"/>
      <c r="H25" s="4"/>
      <c r="I25" s="4"/>
    </row>
    <row r="26" spans="1:9" ht="12.75">
      <c r="A26" s="5" t="s">
        <v>14</v>
      </c>
      <c r="B26" s="2">
        <v>2.19</v>
      </c>
      <c r="C26" s="4"/>
      <c r="D26" s="4"/>
      <c r="E26" s="4"/>
      <c r="F26" s="4"/>
      <c r="G26" s="4"/>
      <c r="H26" s="4"/>
      <c r="I26" s="4"/>
    </row>
    <row r="27" spans="1:9" ht="12.75">
      <c r="A27" s="8" t="s">
        <v>15</v>
      </c>
      <c r="B27" s="11">
        <f>SUM(B23:B26)</f>
        <v>11.959999999999999</v>
      </c>
      <c r="C27" s="4"/>
      <c r="D27" s="4"/>
      <c r="E27" s="4"/>
      <c r="F27" s="4"/>
      <c r="G27" s="4"/>
      <c r="H27" s="4"/>
      <c r="I27" s="4"/>
    </row>
    <row r="28" spans="1:9" ht="12.75">
      <c r="A28" s="43" t="s">
        <v>16</v>
      </c>
      <c r="B28" s="44" t="s">
        <v>17</v>
      </c>
      <c r="C28" s="44" t="s">
        <v>18</v>
      </c>
      <c r="D28" s="44" t="s">
        <v>19</v>
      </c>
      <c r="E28" s="46" t="s">
        <v>20</v>
      </c>
      <c r="F28" s="46"/>
      <c r="G28" s="46"/>
      <c r="H28" s="47"/>
      <c r="I28" s="43" t="s">
        <v>21</v>
      </c>
    </row>
    <row r="29" spans="1:9" ht="12.75">
      <c r="A29" s="43"/>
      <c r="B29" s="45"/>
      <c r="C29" s="45"/>
      <c r="D29" s="45"/>
      <c r="E29" s="2" t="s">
        <v>22</v>
      </c>
      <c r="F29" s="2" t="s">
        <v>23</v>
      </c>
      <c r="G29" s="2" t="s">
        <v>24</v>
      </c>
      <c r="H29" s="2" t="s">
        <v>25</v>
      </c>
      <c r="I29" s="43"/>
    </row>
    <row r="30" spans="1:9" ht="25.5">
      <c r="A30" s="12" t="s">
        <v>26</v>
      </c>
      <c r="B30" s="13"/>
      <c r="C30" s="13"/>
      <c r="D30" s="13"/>
      <c r="E30" s="2"/>
      <c r="F30" s="2"/>
      <c r="G30" s="2"/>
      <c r="H30" s="2"/>
      <c r="I30" s="13"/>
    </row>
    <row r="31" spans="1:9" ht="38.25">
      <c r="A31" s="14" t="s">
        <v>27</v>
      </c>
      <c r="B31" s="3" t="s">
        <v>28</v>
      </c>
      <c r="C31" s="2">
        <v>0</v>
      </c>
      <c r="D31" s="15">
        <v>5847.8</v>
      </c>
      <c r="E31" s="6">
        <f>C31*D31*3</f>
        <v>0</v>
      </c>
      <c r="F31" s="6">
        <f>C31*D31*3</f>
        <v>0</v>
      </c>
      <c r="G31" s="6">
        <f>C31*D31*3</f>
        <v>0</v>
      </c>
      <c r="H31" s="6">
        <f>C31*D31*3</f>
        <v>0</v>
      </c>
      <c r="I31" s="6">
        <f>SUM(E31:H31)</f>
        <v>0</v>
      </c>
    </row>
    <row r="32" spans="1:9" ht="63.75">
      <c r="A32" s="16" t="s">
        <v>29</v>
      </c>
      <c r="B32" s="17" t="s">
        <v>30</v>
      </c>
      <c r="C32" s="18"/>
      <c r="D32" s="19"/>
      <c r="E32" s="20">
        <v>500</v>
      </c>
      <c r="F32" s="20">
        <f>E32</f>
        <v>500</v>
      </c>
      <c r="G32" s="20">
        <f>F32</f>
        <v>500</v>
      </c>
      <c r="H32" s="20">
        <f>G32</f>
        <v>500</v>
      </c>
      <c r="I32" s="20">
        <f>SUM(E32:H32)</f>
        <v>2000</v>
      </c>
    </row>
    <row r="33" spans="1:9" ht="38.25">
      <c r="A33" s="21" t="s">
        <v>31</v>
      </c>
      <c r="B33" s="17" t="s">
        <v>28</v>
      </c>
      <c r="C33" s="22">
        <v>0.67</v>
      </c>
      <c r="D33" s="19">
        <f>$D$31</f>
        <v>5847.8</v>
      </c>
      <c r="E33" s="20">
        <f>C33*D33*3</f>
        <v>11754.078000000001</v>
      </c>
      <c r="F33" s="20">
        <f>C33*D33*3</f>
        <v>11754.078000000001</v>
      </c>
      <c r="G33" s="20">
        <f>C33*D33*3</f>
        <v>11754.078000000001</v>
      </c>
      <c r="H33" s="20">
        <f>C33*D33*3</f>
        <v>11754.078000000001</v>
      </c>
      <c r="I33" s="20">
        <f>SUM(E33:H33)</f>
        <v>47016.312000000005</v>
      </c>
    </row>
    <row r="34" spans="1:9" ht="38.25">
      <c r="A34" s="21" t="s">
        <v>32</v>
      </c>
      <c r="B34" s="17" t="s">
        <v>28</v>
      </c>
      <c r="C34" s="22">
        <v>0.9</v>
      </c>
      <c r="D34" s="19">
        <f>$D$31</f>
        <v>5847.8</v>
      </c>
      <c r="E34" s="20">
        <f>C34*D34*3</f>
        <v>15789.060000000001</v>
      </c>
      <c r="F34" s="20">
        <f>C34*D34*3</f>
        <v>15789.060000000001</v>
      </c>
      <c r="G34" s="20">
        <f>C34*D34*3</f>
        <v>15789.060000000001</v>
      </c>
      <c r="H34" s="20">
        <f>C34*D34*3</f>
        <v>15789.060000000001</v>
      </c>
      <c r="I34" s="20">
        <f>SUM(E34:H34)</f>
        <v>63156.240000000005</v>
      </c>
    </row>
    <row r="35" spans="1:9" ht="38.25">
      <c r="A35" s="21" t="s">
        <v>33</v>
      </c>
      <c r="B35" s="17" t="s">
        <v>28</v>
      </c>
      <c r="C35" s="22">
        <v>0.9</v>
      </c>
      <c r="D35" s="19">
        <f>$D$31</f>
        <v>5847.8</v>
      </c>
      <c r="E35" s="20">
        <f>C35*D35*3</f>
        <v>15789.060000000001</v>
      </c>
      <c r="F35" s="20">
        <f>C35*D35*3</f>
        <v>15789.060000000001</v>
      </c>
      <c r="G35" s="20">
        <f>C35*D35*3</f>
        <v>15789.060000000001</v>
      </c>
      <c r="H35" s="20">
        <f>C35*D35*3</f>
        <v>15789.060000000001</v>
      </c>
      <c r="I35" s="20">
        <f>SUM(E35:H35)</f>
        <v>63156.240000000005</v>
      </c>
    </row>
    <row r="36" spans="1:9" ht="25.5">
      <c r="A36" s="23" t="s">
        <v>34</v>
      </c>
      <c r="B36" s="22" t="s">
        <v>30</v>
      </c>
      <c r="C36" s="22"/>
      <c r="D36" s="20"/>
      <c r="E36" s="20">
        <v>400</v>
      </c>
      <c r="F36" s="20">
        <f>E36</f>
        <v>400</v>
      </c>
      <c r="G36" s="20">
        <f>F36</f>
        <v>400</v>
      </c>
      <c r="H36" s="20">
        <f>G36</f>
        <v>400</v>
      </c>
      <c r="I36" s="20">
        <f>E36+F36+G36+H36</f>
        <v>1600</v>
      </c>
    </row>
    <row r="37" spans="1:9" ht="38.25">
      <c r="A37" s="21" t="s">
        <v>35</v>
      </c>
      <c r="B37" s="17" t="s">
        <v>28</v>
      </c>
      <c r="C37" s="22">
        <v>0.95</v>
      </c>
      <c r="D37" s="19">
        <f>$D$31</f>
        <v>5847.8</v>
      </c>
      <c r="E37" s="20">
        <f>C37*D37*3</f>
        <v>16666.23</v>
      </c>
      <c r="F37" s="20">
        <f>C37*D37*3</f>
        <v>16666.23</v>
      </c>
      <c r="G37" s="20">
        <f>C37*D37*3</f>
        <v>16666.23</v>
      </c>
      <c r="H37" s="20">
        <f>C37*D37*3</f>
        <v>16666.23</v>
      </c>
      <c r="I37" s="20">
        <f>SUM(E37:H37)</f>
        <v>66664.92</v>
      </c>
    </row>
    <row r="38" spans="1:9" ht="38.25">
      <c r="A38" s="21" t="s">
        <v>36</v>
      </c>
      <c r="B38" s="17" t="s">
        <v>28</v>
      </c>
      <c r="C38" s="22">
        <v>0.8</v>
      </c>
      <c r="D38" s="19">
        <f>$D$31</f>
        <v>5847.8</v>
      </c>
      <c r="E38" s="20">
        <f>C38*D38*3</f>
        <v>14034.720000000001</v>
      </c>
      <c r="F38" s="20">
        <f>C38*D38*3</f>
        <v>14034.720000000001</v>
      </c>
      <c r="G38" s="20">
        <f>C38*D38*3</f>
        <v>14034.720000000001</v>
      </c>
      <c r="H38" s="20">
        <f>C38*D38*3</f>
        <v>14034.720000000001</v>
      </c>
      <c r="I38" s="20">
        <f>SUM(E38:H38)</f>
        <v>56138.880000000005</v>
      </c>
    </row>
    <row r="39" spans="1:9" ht="12.75">
      <c r="A39" s="21" t="s">
        <v>37</v>
      </c>
      <c r="B39" s="17" t="s">
        <v>38</v>
      </c>
      <c r="C39" s="22">
        <v>200</v>
      </c>
      <c r="D39" s="20">
        <v>3</v>
      </c>
      <c r="E39" s="20">
        <f>C39*D39*3</f>
        <v>1800</v>
      </c>
      <c r="F39" s="20">
        <f>C39*D39*3</f>
        <v>1800</v>
      </c>
      <c r="G39" s="20">
        <f>C39*D39*3</f>
        <v>1800</v>
      </c>
      <c r="H39" s="20">
        <f>C39*D39*3</f>
        <v>1800</v>
      </c>
      <c r="I39" s="20">
        <f>SUM(E39:H39)</f>
        <v>7200</v>
      </c>
    </row>
    <row r="40" spans="1:9" ht="38.25">
      <c r="A40" s="23" t="s">
        <v>39</v>
      </c>
      <c r="B40" s="22" t="s">
        <v>30</v>
      </c>
      <c r="C40" s="22"/>
      <c r="D40" s="24"/>
      <c r="E40" s="20">
        <v>600</v>
      </c>
      <c r="F40" s="20">
        <f>E40</f>
        <v>600</v>
      </c>
      <c r="G40" s="20">
        <f>F40</f>
        <v>600</v>
      </c>
      <c r="H40" s="20">
        <v>487</v>
      </c>
      <c r="I40" s="20">
        <f>H40+G40+F40+E40</f>
        <v>2287</v>
      </c>
    </row>
    <row r="41" spans="1:9" ht="25.5">
      <c r="A41" s="21" t="s">
        <v>40</v>
      </c>
      <c r="B41" s="25" t="s">
        <v>41</v>
      </c>
      <c r="C41" s="22">
        <v>1</v>
      </c>
      <c r="D41" s="20">
        <v>770</v>
      </c>
      <c r="E41" s="20"/>
      <c r="F41" s="20">
        <f>C41*D41/2</f>
        <v>385</v>
      </c>
      <c r="G41" s="20"/>
      <c r="H41" s="20">
        <f>C41*D41/2</f>
        <v>385</v>
      </c>
      <c r="I41" s="20">
        <f>F41+H41</f>
        <v>770</v>
      </c>
    </row>
    <row r="42" spans="1:9" ht="12.75">
      <c r="A42" s="26" t="s">
        <v>42</v>
      </c>
      <c r="B42" s="25"/>
      <c r="C42" s="22"/>
      <c r="D42" s="20"/>
      <c r="E42" s="20"/>
      <c r="F42" s="20"/>
      <c r="G42" s="20"/>
      <c r="H42" s="20"/>
      <c r="I42" s="20"/>
    </row>
    <row r="43" spans="1:9" ht="38.25">
      <c r="A43" s="14" t="s">
        <v>43</v>
      </c>
      <c r="B43" s="3" t="s">
        <v>28</v>
      </c>
      <c r="C43" s="2">
        <v>0.76</v>
      </c>
      <c r="D43" s="27">
        <f>$D$31</f>
        <v>5847.8</v>
      </c>
      <c r="E43" s="6">
        <f>C43*D43*3</f>
        <v>13332.984</v>
      </c>
      <c r="F43" s="6">
        <f>C43*D43*3</f>
        <v>13332.984</v>
      </c>
      <c r="G43" s="6">
        <f>C43*D43*3</f>
        <v>13332.984</v>
      </c>
      <c r="H43" s="6">
        <f>C43*D43*3</f>
        <v>13332.984</v>
      </c>
      <c r="I43" s="6">
        <f>SUM(E43:H43)</f>
        <v>53331.936</v>
      </c>
    </row>
    <row r="44" spans="1:9" ht="12.75">
      <c r="A44" s="26" t="s">
        <v>44</v>
      </c>
      <c r="B44" s="3"/>
      <c r="C44" s="2"/>
      <c r="D44" s="27"/>
      <c r="E44" s="6"/>
      <c r="F44" s="6"/>
      <c r="G44" s="6"/>
      <c r="H44" s="6"/>
      <c r="I44" s="6"/>
    </row>
    <row r="45" spans="1:9" ht="38.25">
      <c r="A45" s="14" t="s">
        <v>45</v>
      </c>
      <c r="B45" s="3" t="s">
        <v>28</v>
      </c>
      <c r="C45" s="2">
        <v>2.63</v>
      </c>
      <c r="D45" s="27">
        <v>5847.8</v>
      </c>
      <c r="E45" s="6">
        <f>C45*D45*3</f>
        <v>46139.142</v>
      </c>
      <c r="F45" s="6">
        <f>C45*D45*3</f>
        <v>46139.142</v>
      </c>
      <c r="G45" s="6">
        <f>C45*D45*3</f>
        <v>46139.142</v>
      </c>
      <c r="H45" s="6">
        <f>C45*D45*3</f>
        <v>46139.142</v>
      </c>
      <c r="I45" s="6">
        <f>SUM(E45:H45)</f>
        <v>184556.568</v>
      </c>
    </row>
    <row r="46" spans="1:9" ht="12.75">
      <c r="A46" s="26" t="s">
        <v>46</v>
      </c>
      <c r="B46" s="3"/>
      <c r="C46" s="2"/>
      <c r="D46" s="27"/>
      <c r="E46" s="6"/>
      <c r="F46" s="6"/>
      <c r="G46" s="6"/>
      <c r="H46" s="6"/>
      <c r="I46" s="6"/>
    </row>
    <row r="47" spans="1:9" ht="38.25">
      <c r="A47" s="14" t="s">
        <v>47</v>
      </c>
      <c r="B47" s="3" t="s">
        <v>28</v>
      </c>
      <c r="C47" s="2">
        <v>2.19</v>
      </c>
      <c r="D47" s="27">
        <f>$D$31</f>
        <v>5847.8</v>
      </c>
      <c r="E47" s="6">
        <f>C47*D47*3</f>
        <v>38420.046</v>
      </c>
      <c r="F47" s="6">
        <f>C47*D47*3</f>
        <v>38420.046</v>
      </c>
      <c r="G47" s="6">
        <f>C47*D47*3</f>
        <v>38420.046</v>
      </c>
      <c r="H47" s="6">
        <f>C47*D47*3</f>
        <v>38420.046</v>
      </c>
      <c r="I47" s="6">
        <f>SUM(E47:H47)</f>
        <v>153680.184</v>
      </c>
    </row>
    <row r="48" spans="1:9" ht="12.75">
      <c r="A48" s="26" t="s">
        <v>48</v>
      </c>
      <c r="B48" s="13"/>
      <c r="C48" s="2"/>
      <c r="D48" s="28"/>
      <c r="E48" s="28"/>
      <c r="F48" s="28"/>
      <c r="G48" s="28"/>
      <c r="H48" s="28"/>
      <c r="I48" s="6"/>
    </row>
    <row r="49" spans="1:9" ht="25.5">
      <c r="A49" s="7" t="s">
        <v>49</v>
      </c>
      <c r="B49" s="13"/>
      <c r="C49" s="2"/>
      <c r="D49" s="28"/>
      <c r="E49" s="6">
        <f>I49/4</f>
        <v>5903</v>
      </c>
      <c r="F49" s="6">
        <f>I49/4</f>
        <v>5903</v>
      </c>
      <c r="G49" s="6">
        <f>I49/4</f>
        <v>5903</v>
      </c>
      <c r="H49" s="6">
        <f>I49/4</f>
        <v>5903</v>
      </c>
      <c r="I49" s="6">
        <v>23612</v>
      </c>
    </row>
    <row r="50" spans="1:9" ht="38.25">
      <c r="A50" s="29" t="s">
        <v>50</v>
      </c>
      <c r="B50" s="13"/>
      <c r="C50" s="2"/>
      <c r="D50" s="28"/>
      <c r="E50" s="6">
        <v>5000</v>
      </c>
      <c r="F50" s="6"/>
      <c r="G50" s="6"/>
      <c r="H50" s="6"/>
      <c r="I50" s="6">
        <f>E50</f>
        <v>5000</v>
      </c>
    </row>
    <row r="51" spans="1:9" ht="12.75">
      <c r="A51" s="30" t="s">
        <v>51</v>
      </c>
      <c r="B51" s="31"/>
      <c r="C51" s="32"/>
      <c r="D51" s="33"/>
      <c r="E51" s="9">
        <f>SUM(E31:E50)</f>
        <v>186128.32</v>
      </c>
      <c r="F51" s="9">
        <f>SUM(F31:F50)</f>
        <v>181513.32</v>
      </c>
      <c r="G51" s="9">
        <f>SUM(G31:G50)</f>
        <v>181128.32</v>
      </c>
      <c r="H51" s="9">
        <f>SUM(H31:H50)</f>
        <v>181400.32</v>
      </c>
      <c r="I51" s="9">
        <f>SUM(I31:I50)</f>
        <v>730170.28</v>
      </c>
    </row>
    <row r="52" spans="1:9" ht="12.75">
      <c r="A52" s="7" t="s">
        <v>9</v>
      </c>
      <c r="B52" s="13"/>
      <c r="C52" s="2"/>
      <c r="D52" s="15"/>
      <c r="E52" s="6">
        <f>I52/4</f>
        <v>27276.478320000002</v>
      </c>
      <c r="F52" s="6">
        <f>I52/4</f>
        <v>27276.478320000002</v>
      </c>
      <c r="G52" s="6">
        <f>I52/4</f>
        <v>27276.478320000002</v>
      </c>
      <c r="H52" s="6">
        <f>I52/4</f>
        <v>27276.478320000002</v>
      </c>
      <c r="I52" s="6">
        <f>B21</f>
        <v>109105.91328000001</v>
      </c>
    </row>
    <row r="53" spans="1:9" ht="12.75">
      <c r="A53" s="35" t="s">
        <v>52</v>
      </c>
      <c r="B53" s="13"/>
      <c r="C53" s="2"/>
      <c r="D53" s="15"/>
      <c r="E53" s="34">
        <f>SUM(E51:E52)</f>
        <v>213404.79832</v>
      </c>
      <c r="F53" s="34">
        <f>SUM(F51:F52)</f>
        <v>208789.79832</v>
      </c>
      <c r="G53" s="34">
        <f>SUM(G51:G52)</f>
        <v>208404.79832</v>
      </c>
      <c r="H53" s="34">
        <f>SUM(H51:H52)</f>
        <v>208676.79832</v>
      </c>
      <c r="I53" s="34">
        <f>I51+I52</f>
        <v>839276.19328</v>
      </c>
    </row>
    <row r="54" spans="1:9" ht="12.75">
      <c r="A54" s="36" t="s">
        <v>53</v>
      </c>
      <c r="B54" s="37"/>
      <c r="C54" s="38"/>
      <c r="D54" s="37"/>
      <c r="E54" s="39"/>
      <c r="F54" s="39"/>
      <c r="G54" s="39"/>
      <c r="H54" s="39"/>
      <c r="I54" s="40">
        <f>B22-I51</f>
        <v>0.06272000004537404</v>
      </c>
    </row>
  </sheetData>
  <mergeCells count="9">
    <mergeCell ref="A12:I12"/>
    <mergeCell ref="A13:I13"/>
    <mergeCell ref="E28:H28"/>
    <mergeCell ref="I28:I29"/>
    <mergeCell ref="A28:A29"/>
    <mergeCell ref="B28:B29"/>
    <mergeCell ref="C28:C29"/>
    <mergeCell ref="D28:D29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2015-08-03T04:30:51Z</dcterms:modified>
  <cp:category/>
  <cp:version/>
  <cp:contentType/>
  <cp:contentStatus/>
</cp:coreProperties>
</file>