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<sst xmlns="http://schemas.openxmlformats.org/spreadsheetml/2006/main" count="76" uniqueCount="61">
  <si>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</si>
  <si>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</si>
  <si>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</si>
  <si>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</si>
  <si>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</si>
  <si>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</si>
  <si>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</si>
  <si>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</si>
  <si>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Северный городок, 53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</si>
  <si>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</si>
  <si>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</si>
  <si>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</si>
  <si>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</si>
  <si>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</si>
  <si>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</si>
  <si>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</si>
  <si>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</si>
  <si>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</si>
  <si>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</si>
  <si>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</si>
  <si>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</si>
  <si>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</si>
  <si>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</si>
  <si>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</si>
  <si>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</si>
  <si>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</si>
  <si>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</si>
  <si>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</si>
  <si>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</si>
  <si>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</si>
  <si>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</si>
  <si>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</si>
  <si>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</si>
  <si>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</si>
  <si>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</si>
  <si>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</si>
  <si>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</si>
  <si>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</si>
  <si>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</si>
  <si>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</si>
  <si>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</si>
  <si>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</si>
  <si>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</si>
  <si>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</si>
  <si>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</si>
  <si>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</si>
  <si>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</si>
  <si>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</si>
  <si>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1.10. Обслуживание газового оборудования(проверка на герметичность фланцевых, резьбовых соед.и сварных стыков -54 шт, проверка работоспособности кранов -7 шт)</t>
  </si>
  <si>
    <t>соединений</t>
  </si>
  <si>
    <t>2. Обслуживание приборов учета тепловой энергии</t>
  </si>
  <si>
    <t>2.1 Обслуживание приборов учета тепловой энергии</t>
  </si>
  <si>
    <t>2.2 Регулировка параметров с/о (автомат.или ручная)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</si>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</sst>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IV56"/>
    </sheetView>
  </sheetViews>
  <sheetFormatPr defaultColWidth="9.140625" defaultRowHeight="12.75"/>
  <cols>
    <col min="1" max="1" width="42.7109375" style="0" customWidth="1"/>
    <col min="2" max="2" width="26.2812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208638.04080000002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B23*D45*12</f>
        <v>0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B24*D49*12</f>
        <v>61653.21119999999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35137.862759999996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235153.38924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f>9.08+0.26</f>
        <v>9.34</v>
      </c>
      <c r="C22" s="12"/>
      <c r="D22" s="12"/>
      <c r="E22" s="12"/>
      <c r="F22" s="12"/>
      <c r="G22" s="12"/>
      <c r="H22" s="12"/>
      <c r="I22" s="12"/>
      <c r="J22" s="2"/>
    </row>
    <row r="23" spans="1:10" ht="12.75" hidden="1">
      <c r="A23" s="13" t="s">
        <v>17</v>
      </c>
      <c r="B23" s="10">
        <v>0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2.76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12.1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8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>
      <c r="A30" s="30" t="s">
        <v>31</v>
      </c>
      <c r="B30" s="11" t="s">
        <v>32</v>
      </c>
      <c r="C30" s="10">
        <v>0.4</v>
      </c>
      <c r="D30" s="31">
        <v>1861.51</v>
      </c>
      <c r="E30" s="14">
        <f>C30*D30*3</f>
        <v>2233.812</v>
      </c>
      <c r="F30" s="14">
        <f>C30*D30*3</f>
        <v>2233.812</v>
      </c>
      <c r="G30" s="14">
        <f>C30*D30*3</f>
        <v>2233.812</v>
      </c>
      <c r="H30" s="14">
        <f>C30*D30*3</f>
        <v>2233.812</v>
      </c>
      <c r="I30" s="14">
        <f>SUM(E30:H30)</f>
        <v>8935.248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5267</v>
      </c>
      <c r="F31" s="36">
        <f>I31/4</f>
        <v>5267</v>
      </c>
      <c r="G31" s="36">
        <f>I31/4</f>
        <v>5267</v>
      </c>
      <c r="H31" s="36">
        <f>I31/4</f>
        <v>5267</v>
      </c>
      <c r="I31" s="36">
        <v>21068</v>
      </c>
      <c r="J31" s="2"/>
    </row>
    <row r="32" spans="1:10" ht="25.5">
      <c r="A32" s="37" t="s">
        <v>35</v>
      </c>
      <c r="B32" s="33" t="s">
        <v>32</v>
      </c>
      <c r="C32" s="38">
        <v>0.93</v>
      </c>
      <c r="D32" s="35">
        <f>$D$30</f>
        <v>1861.51</v>
      </c>
      <c r="E32" s="36">
        <f>C32*D32*3</f>
        <v>5193.6129</v>
      </c>
      <c r="F32" s="36">
        <f>C32*D32*3</f>
        <v>5193.6129</v>
      </c>
      <c r="G32" s="36">
        <f>C32*D32*3</f>
        <v>5193.6129</v>
      </c>
      <c r="H32" s="36">
        <f>C32*D32*3</f>
        <v>5193.6129</v>
      </c>
      <c r="I32" s="36">
        <f>SUM(E32:H32)</f>
        <v>20774.4516</v>
      </c>
      <c r="J32" s="2"/>
    </row>
    <row r="33" spans="1:10" ht="25.5">
      <c r="A33" s="37" t="s">
        <v>36</v>
      </c>
      <c r="B33" s="33" t="s">
        <v>32</v>
      </c>
      <c r="C33" s="38">
        <v>1.35</v>
      </c>
      <c r="D33" s="35">
        <f>$D$30</f>
        <v>1861.51</v>
      </c>
      <c r="E33" s="36">
        <f>C33*D33*3</f>
        <v>7539.1155</v>
      </c>
      <c r="F33" s="36">
        <f>C33*D33*3</f>
        <v>7539.1155</v>
      </c>
      <c r="G33" s="36">
        <f>C33*D33*3</f>
        <v>7539.1155</v>
      </c>
      <c r="H33" s="36">
        <f>C33*D33*3</f>
        <v>7539.1155</v>
      </c>
      <c r="I33" s="36">
        <f>SUM(E33:H33)</f>
        <v>30156.462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1861.51</v>
      </c>
      <c r="E34" s="36">
        <f>D34*C34*3</f>
        <v>335.07179999999994</v>
      </c>
      <c r="F34" s="36">
        <f>D34*C34*3</f>
        <v>335.07179999999994</v>
      </c>
      <c r="G34" s="36">
        <f>D34*C34*3</f>
        <v>335.07179999999994</v>
      </c>
      <c r="H34" s="36">
        <f>D34*C34*3</f>
        <v>335.07179999999994</v>
      </c>
      <c r="I34" s="36">
        <f>SUM(E34:H34)</f>
        <v>1340.2871999999998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1861.51</v>
      </c>
      <c r="E35" s="36">
        <f>C35*D35*3</f>
        <v>6142.983</v>
      </c>
      <c r="F35" s="36">
        <f>C35*D35*3</f>
        <v>6142.983</v>
      </c>
      <c r="G35" s="36">
        <f>C35*D35*3</f>
        <v>6142.983</v>
      </c>
      <c r="H35" s="36">
        <f>C35*D35*3</f>
        <v>6142.983</v>
      </c>
      <c r="I35" s="36">
        <f>SUM(E35:H35)</f>
        <v>24571.932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821.75</v>
      </c>
      <c r="F36" s="36">
        <f>I36/4</f>
        <v>821.75</v>
      </c>
      <c r="G36" s="36">
        <f>I36/4</f>
        <v>821.75</v>
      </c>
      <c r="H36" s="36">
        <f>I36/4</f>
        <v>821.75</v>
      </c>
      <c r="I36" s="36">
        <v>3287</v>
      </c>
      <c r="J36" s="2"/>
    </row>
    <row r="37" spans="1:10" ht="25.5">
      <c r="A37" s="37" t="s">
        <v>40</v>
      </c>
      <c r="B37" s="33" t="s">
        <v>32</v>
      </c>
      <c r="C37" s="38">
        <v>1.5</v>
      </c>
      <c r="D37" s="35">
        <f>$D$30</f>
        <v>1861.51</v>
      </c>
      <c r="E37" s="36">
        <f>C37*D37*3</f>
        <v>8376.795</v>
      </c>
      <c r="F37" s="36">
        <f>C37*D37*3</f>
        <v>8376.795</v>
      </c>
      <c r="G37" s="36">
        <f>C37*D37*3</f>
        <v>8376.795</v>
      </c>
      <c r="H37" s="36">
        <f>C37*D37*3</f>
        <v>8376.795</v>
      </c>
      <c r="I37" s="36">
        <f>SUM(E37:H37)</f>
        <v>33507.18</v>
      </c>
      <c r="J37" s="2"/>
    </row>
    <row r="38" spans="1:10" ht="25.5">
      <c r="A38" s="37" t="s">
        <v>41</v>
      </c>
      <c r="B38" s="33" t="s">
        <v>32</v>
      </c>
      <c r="C38" s="38">
        <v>1</v>
      </c>
      <c r="D38" s="35">
        <f>$D$30</f>
        <v>1861.51</v>
      </c>
      <c r="E38" s="36">
        <f>C38*D38*3</f>
        <v>5584.53</v>
      </c>
      <c r="F38" s="36">
        <f>C38*D38*3</f>
        <v>5584.53</v>
      </c>
      <c r="G38" s="36">
        <f>C38*D38*3</f>
        <v>5584.53</v>
      </c>
      <c r="H38" s="36">
        <f>C38*D38*3</f>
        <v>5584.53</v>
      </c>
      <c r="I38" s="36">
        <f>SUM(E38:H38)</f>
        <v>22338.12</v>
      </c>
      <c r="J38" s="2"/>
    </row>
    <row r="39" spans="1:10" ht="25.5" hidden="1">
      <c r="A39" s="37" t="s">
        <v>42</v>
      </c>
      <c r="B39" s="33" t="s">
        <v>43</v>
      </c>
      <c r="C39" s="38"/>
      <c r="D39" s="41"/>
      <c r="E39" s="36"/>
      <c r="F39" s="36"/>
      <c r="G39" s="36">
        <f>C39*D39</f>
        <v>0</v>
      </c>
      <c r="H39" s="36">
        <v>0</v>
      </c>
      <c r="I39" s="36">
        <f>SUM(E39:H39)</f>
        <v>0</v>
      </c>
      <c r="J39" s="2"/>
    </row>
    <row r="40" spans="1:10" ht="25.5">
      <c r="A40" s="40" t="s">
        <v>44</v>
      </c>
      <c r="B40" s="38" t="s">
        <v>34</v>
      </c>
      <c r="C40" s="38"/>
      <c r="D40" s="42"/>
      <c r="E40" s="36">
        <f>I40/4</f>
        <v>1150</v>
      </c>
      <c r="F40" s="36">
        <f>I40/4</f>
        <v>1150</v>
      </c>
      <c r="G40" s="36">
        <f>I40/4</f>
        <v>1150</v>
      </c>
      <c r="H40" s="36">
        <f>I40/4</f>
        <v>1150</v>
      </c>
      <c r="I40" s="36">
        <v>4600</v>
      </c>
      <c r="J40" s="2"/>
    </row>
    <row r="41" spans="1:10" ht="12.75" hidden="1">
      <c r="A41" s="43" t="s">
        <v>45</v>
      </c>
      <c r="B41" s="44" t="s">
        <v>46</v>
      </c>
      <c r="C41" s="45">
        <v>2</v>
      </c>
      <c r="D41" s="46">
        <v>0</v>
      </c>
      <c r="E41" s="46"/>
      <c r="F41" s="46">
        <f>C41*D41/2</f>
        <v>0</v>
      </c>
      <c r="G41" s="46"/>
      <c r="H41" s="46">
        <f>C41*D41/2</f>
        <v>0</v>
      </c>
      <c r="I41" s="46">
        <f>F41+H41</f>
        <v>0</v>
      </c>
      <c r="J41" s="2"/>
    </row>
    <row r="42" spans="1:10" ht="12.75" hidden="1">
      <c r="A42" s="43" t="s">
        <v>47</v>
      </c>
      <c r="B42" s="44"/>
      <c r="C42" s="45">
        <v>2</v>
      </c>
      <c r="D42" s="46">
        <v>0</v>
      </c>
      <c r="E42" s="46"/>
      <c r="F42" s="46">
        <f>C42*D42/2</f>
        <v>0</v>
      </c>
      <c r="G42" s="46"/>
      <c r="H42" s="46">
        <f>C42*D42/2</f>
        <v>0</v>
      </c>
      <c r="I42" s="46">
        <f>F42+H42</f>
        <v>0</v>
      </c>
      <c r="J42" s="2"/>
    </row>
    <row r="43" spans="1:10" ht="38.25">
      <c r="A43" s="47" t="s">
        <v>48</v>
      </c>
      <c r="B43" s="44" t="s">
        <v>49</v>
      </c>
      <c r="C43" s="45"/>
      <c r="D43" s="46"/>
      <c r="E43" s="46">
        <f>I43/4</f>
        <v>494.5</v>
      </c>
      <c r="F43" s="46">
        <f>I43/4</f>
        <v>494.5</v>
      </c>
      <c r="G43" s="46">
        <f>I43/4</f>
        <v>494.5</v>
      </c>
      <c r="H43" s="46">
        <f>I43/4</f>
        <v>494.5</v>
      </c>
      <c r="I43" s="46">
        <v>1978</v>
      </c>
      <c r="J43" s="2"/>
    </row>
    <row r="44" spans="1:10" ht="12.75" hidden="1">
      <c r="A44" s="48" t="s">
        <v>50</v>
      </c>
      <c r="B44" s="49"/>
      <c r="C44" s="38"/>
      <c r="D44" s="36"/>
      <c r="E44" s="36"/>
      <c r="F44" s="36"/>
      <c r="G44" s="36"/>
      <c r="H44" s="36"/>
      <c r="I44" s="36"/>
      <c r="J44" s="2"/>
    </row>
    <row r="45" spans="1:10" ht="25.5" hidden="1">
      <c r="A45" s="43" t="s">
        <v>51</v>
      </c>
      <c r="B45" s="50" t="s">
        <v>32</v>
      </c>
      <c r="C45" s="45">
        <v>0</v>
      </c>
      <c r="D45" s="31">
        <f>$D$30</f>
        <v>1861.51</v>
      </c>
      <c r="E45" s="46">
        <f>C45*D45*3</f>
        <v>0</v>
      </c>
      <c r="F45" s="46">
        <f>C45*D45*3</f>
        <v>0</v>
      </c>
      <c r="G45" s="46">
        <f>C45*D45*3</f>
        <v>0</v>
      </c>
      <c r="H45" s="46">
        <f>C45*D45*3</f>
        <v>0</v>
      </c>
      <c r="I45" s="46">
        <f>SUM(E45:H45)</f>
        <v>0</v>
      </c>
      <c r="J45" s="2"/>
    </row>
    <row r="46" spans="1:10" ht="25.5" hidden="1">
      <c r="A46" s="51" t="s">
        <v>52</v>
      </c>
      <c r="B46" s="33" t="s">
        <v>32</v>
      </c>
      <c r="C46" s="38">
        <v>0</v>
      </c>
      <c r="D46" s="35">
        <f>$D$30</f>
        <v>1861.51</v>
      </c>
      <c r="E46" s="36">
        <f>D46*C46*3</f>
        <v>0</v>
      </c>
      <c r="F46" s="36">
        <f>D46*C46*3</f>
        <v>0</v>
      </c>
      <c r="G46" s="36">
        <f>D46*C46*3</f>
        <v>0</v>
      </c>
      <c r="H46" s="36">
        <f>D46*C46*3</f>
        <v>0</v>
      </c>
      <c r="I46" s="36">
        <f>SUM(E46:H46)</f>
        <v>0</v>
      </c>
      <c r="J46" s="2"/>
    </row>
    <row r="47" spans="1:10" ht="12.75" hidden="1">
      <c r="A47" s="30"/>
      <c r="B47" s="11"/>
      <c r="C47" s="38"/>
      <c r="D47" s="35"/>
      <c r="E47" s="36"/>
      <c r="F47" s="36"/>
      <c r="G47" s="36"/>
      <c r="H47" s="36"/>
      <c r="I47" s="36"/>
      <c r="J47" s="2"/>
    </row>
    <row r="48" spans="1:10" ht="12.75">
      <c r="A48" s="48" t="s">
        <v>53</v>
      </c>
      <c r="B48" s="11"/>
      <c r="C48" s="10"/>
      <c r="D48" s="52"/>
      <c r="E48" s="14"/>
      <c r="F48" s="14"/>
      <c r="G48" s="14"/>
      <c r="H48" s="14"/>
      <c r="I48" s="14"/>
      <c r="J48" s="2"/>
    </row>
    <row r="49" spans="1:10" ht="25.5">
      <c r="A49" s="30" t="s">
        <v>54</v>
      </c>
      <c r="B49" s="11" t="s">
        <v>32</v>
      </c>
      <c r="C49" s="10">
        <v>2.35</v>
      </c>
      <c r="D49" s="35">
        <f>$D$30</f>
        <v>1861.51</v>
      </c>
      <c r="E49" s="14">
        <f>C49*D49*3</f>
        <v>13123.645499999999</v>
      </c>
      <c r="F49" s="14">
        <f>C49*D49*3</f>
        <v>13123.645499999999</v>
      </c>
      <c r="G49" s="14">
        <f>C49*D49*3</f>
        <v>13123.645499999999</v>
      </c>
      <c r="H49" s="14">
        <f>C49*D49*3</f>
        <v>13123.645499999999</v>
      </c>
      <c r="I49" s="14">
        <f>SUM(E49:H49)</f>
        <v>52494.581999999995</v>
      </c>
      <c r="J49" s="2"/>
    </row>
    <row r="50" spans="1:10" ht="25.5" hidden="1">
      <c r="A50" s="30" t="s">
        <v>55</v>
      </c>
      <c r="B50" s="11" t="s">
        <v>32</v>
      </c>
      <c r="C50" s="10">
        <v>0</v>
      </c>
      <c r="D50" s="35">
        <f>$D$30</f>
        <v>1861.51</v>
      </c>
      <c r="E50" s="14">
        <f>C50*D50*3</f>
        <v>0</v>
      </c>
      <c r="F50" s="14">
        <f>C50*D50*3</f>
        <v>0</v>
      </c>
      <c r="G50" s="14">
        <f>C50*D50*3</f>
        <v>0</v>
      </c>
      <c r="H50" s="14">
        <f>C50*D50*3</f>
        <v>0</v>
      </c>
      <c r="I50" s="14">
        <f>SUM(E50:H50)</f>
        <v>0</v>
      </c>
      <c r="J50" s="2"/>
    </row>
    <row r="51" spans="1:10" ht="12.75">
      <c r="A51" s="48" t="s">
        <v>56</v>
      </c>
      <c r="B51" s="29"/>
      <c r="C51" s="10"/>
      <c r="D51" s="53"/>
      <c r="E51" s="53"/>
      <c r="F51" s="53"/>
      <c r="G51" s="53"/>
      <c r="H51" s="53"/>
      <c r="I51" s="14"/>
      <c r="J51" s="2"/>
    </row>
    <row r="52" spans="1:10" ht="12.75">
      <c r="A52" s="15" t="s">
        <v>57</v>
      </c>
      <c r="B52" s="29"/>
      <c r="C52" s="10"/>
      <c r="D52" s="53"/>
      <c r="E52" s="14">
        <f>I52/4</f>
        <v>2525.6036925000003</v>
      </c>
      <c r="F52" s="14">
        <f>I52/4</f>
        <v>2525.6036925000003</v>
      </c>
      <c r="G52" s="14">
        <f>I52/4</f>
        <v>2525.6036925000003</v>
      </c>
      <c r="H52" s="14">
        <f>I52/4</f>
        <v>2525.6036925000003</v>
      </c>
      <c r="I52" s="14">
        <f>(B25+B26)*12*0.9*0.025*D30</f>
        <v>10102.414770000001</v>
      </c>
      <c r="J52" s="2"/>
    </row>
    <row r="53" spans="1:10" ht="12.75">
      <c r="A53" s="54" t="s">
        <v>58</v>
      </c>
      <c r="B53" s="55"/>
      <c r="C53" s="56"/>
      <c r="D53" s="57"/>
      <c r="E53" s="17">
        <f>SUM(E30:E52)</f>
        <v>58788.4193925</v>
      </c>
      <c r="F53" s="17">
        <f>SUM(F30:F52)</f>
        <v>58788.4193925</v>
      </c>
      <c r="G53" s="17">
        <f>SUM(G30:G52)</f>
        <v>58788.4193925</v>
      </c>
      <c r="H53" s="17">
        <f>SUM(H30:H52)</f>
        <v>58788.4193925</v>
      </c>
      <c r="I53" s="17">
        <f>SUM(I30:I52)</f>
        <v>235153.67757</v>
      </c>
      <c r="J53" s="2"/>
    </row>
    <row r="54" spans="1:10" ht="12.75">
      <c r="A54" s="15" t="s">
        <v>14</v>
      </c>
      <c r="B54" s="29"/>
      <c r="C54" s="10"/>
      <c r="D54" s="58"/>
      <c r="E54" s="14">
        <f>I54/4</f>
        <v>8784.465689999999</v>
      </c>
      <c r="F54" s="14">
        <f>I54/4</f>
        <v>8784.465689999999</v>
      </c>
      <c r="G54" s="14">
        <f>I54/4</f>
        <v>8784.465689999999</v>
      </c>
      <c r="H54" s="14">
        <f>I54/4</f>
        <v>8784.465689999999</v>
      </c>
      <c r="I54" s="59">
        <f>B20</f>
        <v>35137.862759999996</v>
      </c>
      <c r="J54" s="2"/>
    </row>
    <row r="55" spans="1:10" ht="12.75">
      <c r="A55" s="60" t="s">
        <v>59</v>
      </c>
      <c r="B55" s="29"/>
      <c r="C55" s="10"/>
      <c r="D55" s="58"/>
      <c r="E55" s="59">
        <f>SUM(E53:E54)</f>
        <v>67572.8850825</v>
      </c>
      <c r="F55" s="59">
        <f>SUM(F53:F54)</f>
        <v>67572.8850825</v>
      </c>
      <c r="G55" s="59">
        <f>SUM(G53:G54)</f>
        <v>67572.8850825</v>
      </c>
      <c r="H55" s="59">
        <f>SUM(H53:H54)</f>
        <v>67572.8850825</v>
      </c>
      <c r="I55" s="59">
        <f>I53+I54</f>
        <v>270291.54033</v>
      </c>
      <c r="J55" s="2"/>
    </row>
    <row r="56" spans="1:10" ht="12.75">
      <c r="A56" s="61" t="s">
        <v>60</v>
      </c>
      <c r="B56" s="62"/>
      <c r="C56" s="63"/>
      <c r="D56" s="62"/>
      <c r="E56" s="64"/>
      <c r="F56" s="64"/>
      <c r="G56" s="64"/>
      <c r="H56" s="64"/>
      <c r="I56" s="65">
        <f>B21-I53</f>
        <v>-0.28833000001031905</v>
      </c>
      <c r="J56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2016-07-20T02:32:37Z</dcterms:modified>
  <cp:category/>
  <cp:version/>
  <cp:contentType/>
  <cp:contentStatus/>
</cp:coreProperties>
</file>