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<sst xmlns="http://schemas.openxmlformats.org/spreadsheetml/2006/main" count="64" uniqueCount="52">
  <si>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</si>
  <si>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</si>
  <si>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Северный городок, 54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</si>
  <si>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</si>
  <si>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</si>
  <si>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</si>
  <si>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</si>
  <si>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</si>
  <si>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</si>
  <si>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</si>
  <si>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</si>
  <si>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</si>
  <si>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</si>
  <si>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</si>
  <si>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</si>
  <si>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</si>
  <si>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</si>
  <si>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</si>
  <si>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</si>
  <si>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</si>
  <si>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</si>
  <si>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</si>
  <si>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</si>
  <si>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</si>
  <si>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</si>
  <si>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</si>
  <si>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</si>
  <si>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</si>
  <si>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</si>
  <si>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</si>
  <si>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</si>
  <si>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</si>
  <si>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</si>
  <si>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</si>
  <si>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</si>
  <si>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</si>
  <si>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 Обслуживание газового оборудования</t>
  </si>
  <si>
    <t>стояк</t>
  </si>
  <si>
    <t>2. Вывоз мусора</t>
  </si>
  <si>
    <t>2.1  Вывоз мусора</t>
  </si>
  <si>
    <t>3. Прочее:</t>
  </si>
  <si>
    <t>3.1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</si>
  <si>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</si>
  <si>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</si>
  <si>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</si>
  <si>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   ( устранение мелких неисправностей, очистка кровли от мусора и снега, прочистка вентиляционных каналов и т.д.)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</si>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</sst>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8">
      <selection activeCell="H40" sqref="H40"/>
    </sheetView>
  </sheetViews>
  <sheetFormatPr defaultColWidth="9.140625" defaultRowHeight="12.75"/>
  <cols>
    <col min="1" max="1" width="49.28125" style="0" customWidth="1"/>
  </cols>
  <sheetData>
    <row r="1" spans="1:9" ht="12.75">
      <c r="A1" s="51" t="s">
        <v>51</v>
      </c>
      <c r="B1" s="51"/>
      <c r="C1" s="51"/>
      <c r="D1" s="51"/>
      <c r="E1" s="51"/>
      <c r="F1" s="51" t="s">
        <v>51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50</v>
      </c>
      <c r="B3" s="51"/>
      <c r="C3" s="51"/>
      <c r="D3" s="51"/>
      <c r="E3" s="55" t="s">
        <v>49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47</v>
      </c>
      <c r="B6" s="51"/>
      <c r="C6" s="51"/>
      <c r="D6" s="51"/>
      <c r="E6" s="51"/>
      <c r="F6" s="51" t="s">
        <v>48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47</v>
      </c>
      <c r="B8" s="51"/>
      <c r="C8" s="51"/>
      <c r="D8" s="51"/>
      <c r="E8" s="51"/>
      <c r="F8" s="51" t="s">
        <v>46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4" t="s">
        <v>0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1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B21*D30*12</f>
        <v>67390.944</v>
      </c>
      <c r="C17" s="4"/>
      <c r="D17" s="4"/>
      <c r="E17" s="4"/>
      <c r="F17" s="4"/>
      <c r="G17" s="4"/>
      <c r="H17" s="4"/>
      <c r="I17" s="4"/>
    </row>
    <row r="18" spans="1:9" ht="12.75">
      <c r="A18" s="5" t="s">
        <v>6</v>
      </c>
      <c r="B18" s="6">
        <f>B22*D40*12</f>
        <v>19018.836</v>
      </c>
      <c r="C18" s="4"/>
      <c r="D18" s="4"/>
      <c r="E18" s="4"/>
      <c r="F18" s="4"/>
      <c r="G18" s="4"/>
      <c r="H18" s="4"/>
      <c r="I18" s="4"/>
    </row>
    <row r="19" spans="1:9" ht="12.75">
      <c r="A19" s="7" t="s">
        <v>7</v>
      </c>
      <c r="B19" s="6">
        <f>(B17+B18)*13%</f>
        <v>11233.2714</v>
      </c>
      <c r="C19" s="4"/>
      <c r="D19" s="4"/>
      <c r="E19" s="4"/>
      <c r="F19" s="4"/>
      <c r="G19" s="4"/>
      <c r="H19" s="4"/>
      <c r="I19" s="4"/>
    </row>
    <row r="20" spans="1:9" ht="12.75">
      <c r="A20" s="8" t="s">
        <v>8</v>
      </c>
      <c r="B20" s="9">
        <f>B17+B18-B19</f>
        <v>75176.5086</v>
      </c>
      <c r="C20" s="4"/>
      <c r="D20" s="4"/>
      <c r="E20" s="4"/>
      <c r="F20" s="4"/>
      <c r="G20" s="4"/>
      <c r="H20" s="4"/>
      <c r="I20" s="4"/>
    </row>
    <row r="21" spans="1:9" ht="25.5">
      <c r="A21" s="5" t="s">
        <v>9</v>
      </c>
      <c r="B21" s="10">
        <f>7.5+0.26</f>
        <v>7.76</v>
      </c>
      <c r="C21" s="4"/>
      <c r="D21" s="4"/>
      <c r="E21" s="4"/>
      <c r="F21" s="4"/>
      <c r="G21" s="4"/>
      <c r="H21" s="4"/>
      <c r="I21" s="4"/>
    </row>
    <row r="22" spans="1:9" ht="12.75">
      <c r="A22" s="5" t="s">
        <v>10</v>
      </c>
      <c r="B22" s="2">
        <v>2.19</v>
      </c>
      <c r="C22" s="4"/>
      <c r="D22" s="4"/>
      <c r="E22" s="4"/>
      <c r="F22" s="4"/>
      <c r="G22" s="4"/>
      <c r="H22" s="4"/>
      <c r="I22" s="4"/>
    </row>
    <row r="23" spans="1:9" ht="12.75">
      <c r="A23" s="8" t="s">
        <v>11</v>
      </c>
      <c r="B23" s="11">
        <f>SUM(B21:B22)</f>
        <v>9.95</v>
      </c>
      <c r="C23" s="4"/>
      <c r="D23" s="4"/>
      <c r="E23" s="4"/>
      <c r="F23" s="4"/>
      <c r="G23" s="4"/>
      <c r="H23" s="4"/>
      <c r="I23" s="4"/>
    </row>
    <row r="24" spans="1:9" ht="12.75">
      <c r="A24" s="46" t="s">
        <v>12</v>
      </c>
      <c r="B24" s="47" t="s">
        <v>13</v>
      </c>
      <c r="C24" s="47" t="s">
        <v>14</v>
      </c>
      <c r="D24" s="47" t="s">
        <v>15</v>
      </c>
      <c r="E24" s="49" t="s">
        <v>16</v>
      </c>
      <c r="F24" s="49"/>
      <c r="G24" s="49"/>
      <c r="H24" s="50"/>
      <c r="I24" s="46" t="s">
        <v>17</v>
      </c>
    </row>
    <row r="25" spans="1:9" ht="12.75">
      <c r="A25" s="46"/>
      <c r="B25" s="48"/>
      <c r="C25" s="48"/>
      <c r="D25" s="48"/>
      <c r="E25" s="2" t="s">
        <v>18</v>
      </c>
      <c r="F25" s="2" t="s">
        <v>19</v>
      </c>
      <c r="G25" s="2" t="s">
        <v>20</v>
      </c>
      <c r="H25" s="2" t="s">
        <v>21</v>
      </c>
      <c r="I25" s="46"/>
    </row>
    <row r="26" spans="1:9" ht="25.5">
      <c r="A26" s="12" t="s">
        <v>22</v>
      </c>
      <c r="B26" s="13"/>
      <c r="C26" s="13"/>
      <c r="D26" s="13"/>
      <c r="E26" s="2"/>
      <c r="F26" s="2"/>
      <c r="G26" s="2"/>
      <c r="H26" s="2"/>
      <c r="I26" s="13"/>
    </row>
    <row r="27" spans="1:9" ht="38.25" hidden="1">
      <c r="A27" s="14" t="s">
        <v>23</v>
      </c>
      <c r="B27" s="3" t="s">
        <v>24</v>
      </c>
      <c r="C27" s="2">
        <v>0</v>
      </c>
      <c r="D27" s="15">
        <v>723.7</v>
      </c>
      <c r="E27" s="6">
        <f>C27*D27*3</f>
        <v>0</v>
      </c>
      <c r="F27" s="6">
        <f>C27*D27*3</f>
        <v>0</v>
      </c>
      <c r="G27" s="6">
        <f>C27*D27*3</f>
        <v>0</v>
      </c>
      <c r="H27" s="6">
        <f>C27*D27*3</f>
        <v>0</v>
      </c>
      <c r="I27" s="6">
        <f>SUM(E27:H27)</f>
        <v>0</v>
      </c>
    </row>
    <row r="28" spans="1:9" ht="51">
      <c r="A28" s="16" t="s">
        <v>45</v>
      </c>
      <c r="B28" s="17" t="s">
        <v>25</v>
      </c>
      <c r="C28" s="18"/>
      <c r="D28" s="19"/>
      <c r="E28" s="20">
        <v>800</v>
      </c>
      <c r="F28" s="20">
        <f>E28</f>
        <v>800</v>
      </c>
      <c r="G28" s="20">
        <f>F28</f>
        <v>800</v>
      </c>
      <c r="H28" s="20">
        <f>G28</f>
        <v>800</v>
      </c>
      <c r="I28" s="20">
        <f>SUM(E28:H28)</f>
        <v>3200</v>
      </c>
    </row>
    <row r="29" spans="1:9" ht="38.25">
      <c r="A29" s="21" t="s">
        <v>26</v>
      </c>
      <c r="B29" s="17" t="s">
        <v>24</v>
      </c>
      <c r="C29" s="22">
        <v>0.75</v>
      </c>
      <c r="D29" s="19">
        <f>$D$27</f>
        <v>723.7</v>
      </c>
      <c r="E29" s="20">
        <f>C29*D29*3</f>
        <v>1628.3250000000003</v>
      </c>
      <c r="F29" s="20">
        <f>C29*D29*3</f>
        <v>1628.3250000000003</v>
      </c>
      <c r="G29" s="20">
        <f>C29*D29*3</f>
        <v>1628.3250000000003</v>
      </c>
      <c r="H29" s="20">
        <f>C29*D29*3</f>
        <v>1628.3250000000003</v>
      </c>
      <c r="I29" s="20">
        <f>SUM(E29:H29)</f>
        <v>6513.300000000001</v>
      </c>
    </row>
    <row r="30" spans="1:9" ht="38.25">
      <c r="A30" s="21" t="s">
        <v>27</v>
      </c>
      <c r="B30" s="17" t="s">
        <v>24</v>
      </c>
      <c r="C30" s="22">
        <v>1.13</v>
      </c>
      <c r="D30" s="19">
        <f>$D$27</f>
        <v>723.7</v>
      </c>
      <c r="E30" s="20">
        <f>C30*D30*3</f>
        <v>2453.343</v>
      </c>
      <c r="F30" s="20">
        <f>C30*D30*3</f>
        <v>2453.343</v>
      </c>
      <c r="G30" s="20">
        <f>C30*D30*3</f>
        <v>2453.343</v>
      </c>
      <c r="H30" s="20">
        <f>C30*D30*3</f>
        <v>2453.343</v>
      </c>
      <c r="I30" s="20">
        <f>SUM(E30:H30)</f>
        <v>9813.372</v>
      </c>
    </row>
    <row r="31" spans="1:9" ht="38.25" hidden="1">
      <c r="A31" s="16" t="s">
        <v>28</v>
      </c>
      <c r="B31" s="17" t="s">
        <v>24</v>
      </c>
      <c r="C31" s="22">
        <v>0.44</v>
      </c>
      <c r="D31" s="19">
        <v>0</v>
      </c>
      <c r="E31" s="20">
        <f>C31*D31*3</f>
        <v>0</v>
      </c>
      <c r="F31" s="20">
        <f>C31*D31*3</f>
        <v>0</v>
      </c>
      <c r="G31" s="20">
        <f>C31*D31*3</f>
        <v>0</v>
      </c>
      <c r="H31" s="20">
        <f>C31*D31*3</f>
        <v>0</v>
      </c>
      <c r="I31" s="20">
        <f>SUM(E31:H31)</f>
        <v>0</v>
      </c>
    </row>
    <row r="32" spans="1:9" ht="38.25">
      <c r="A32" s="21" t="s">
        <v>29</v>
      </c>
      <c r="B32" s="17" t="s">
        <v>24</v>
      </c>
      <c r="C32" s="22">
        <v>1.1</v>
      </c>
      <c r="D32" s="19">
        <f>$D$27</f>
        <v>723.7</v>
      </c>
      <c r="E32" s="20">
        <f>C32*D32*3</f>
        <v>2388.2100000000005</v>
      </c>
      <c r="F32" s="20">
        <f>C32*D32*3</f>
        <v>2388.2100000000005</v>
      </c>
      <c r="G32" s="20">
        <f>C32*D32*3</f>
        <v>2388.2100000000005</v>
      </c>
      <c r="H32" s="20">
        <f>C32*D32*3</f>
        <v>2388.2100000000005</v>
      </c>
      <c r="I32" s="20">
        <f>SUM(E32:H32)</f>
        <v>9552.840000000002</v>
      </c>
    </row>
    <row r="33" spans="1:9" ht="25.5">
      <c r="A33" s="23" t="s">
        <v>30</v>
      </c>
      <c r="B33" s="22" t="s">
        <v>25</v>
      </c>
      <c r="C33" s="22"/>
      <c r="D33" s="20"/>
      <c r="E33" s="20">
        <v>500</v>
      </c>
      <c r="F33" s="20">
        <f>E33</f>
        <v>500</v>
      </c>
      <c r="G33" s="20">
        <f>F33</f>
        <v>500</v>
      </c>
      <c r="H33" s="20">
        <f>G33</f>
        <v>500</v>
      </c>
      <c r="I33" s="20">
        <f>E33+F33+G33+H33</f>
        <v>2000</v>
      </c>
    </row>
    <row r="34" spans="1:9" ht="38.25">
      <c r="A34" s="21" t="s">
        <v>31</v>
      </c>
      <c r="B34" s="17" t="s">
        <v>24</v>
      </c>
      <c r="C34" s="22">
        <v>1.4</v>
      </c>
      <c r="D34" s="19">
        <f>$D$27</f>
        <v>723.7</v>
      </c>
      <c r="E34" s="20">
        <f>C34*D34*3</f>
        <v>3039.54</v>
      </c>
      <c r="F34" s="20">
        <f>C34*D34*3</f>
        <v>3039.54</v>
      </c>
      <c r="G34" s="20">
        <f>C34*D34*3</f>
        <v>3039.54</v>
      </c>
      <c r="H34" s="20">
        <f>C34*D34*3</f>
        <v>3039.54</v>
      </c>
      <c r="I34" s="20">
        <f>SUM(E34:H34)</f>
        <v>12158.16</v>
      </c>
    </row>
    <row r="35" spans="1:9" ht="38.25">
      <c r="A35" s="21" t="s">
        <v>32</v>
      </c>
      <c r="B35" s="17" t="s">
        <v>24</v>
      </c>
      <c r="C35" s="22">
        <v>0.6</v>
      </c>
      <c r="D35" s="19">
        <v>723.7</v>
      </c>
      <c r="E35" s="20">
        <f>C35*D35*3</f>
        <v>1302.66</v>
      </c>
      <c r="F35" s="20">
        <f>C35*D35*3</f>
        <v>1302.66</v>
      </c>
      <c r="G35" s="20">
        <f>C35*D35*3</f>
        <v>1302.66</v>
      </c>
      <c r="H35" s="20">
        <f>C35*D35*3</f>
        <v>1302.66</v>
      </c>
      <c r="I35" s="20">
        <f>SUM(E35:H35)</f>
        <v>5210.64</v>
      </c>
    </row>
    <row r="36" spans="1:9" ht="25.5">
      <c r="A36" s="23" t="s">
        <v>33</v>
      </c>
      <c r="B36" s="22" t="s">
        <v>25</v>
      </c>
      <c r="C36" s="22"/>
      <c r="D36" s="24"/>
      <c r="E36" s="20">
        <v>600</v>
      </c>
      <c r="F36" s="20">
        <f>E36</f>
        <v>600</v>
      </c>
      <c r="G36" s="20">
        <f>F36</f>
        <v>600</v>
      </c>
      <c r="H36" s="20">
        <v>748</v>
      </c>
      <c r="I36" s="20">
        <f>H36+G36+F36+E36</f>
        <v>2548</v>
      </c>
    </row>
    <row r="37" spans="1:9" ht="25.5">
      <c r="A37" s="21" t="s">
        <v>34</v>
      </c>
      <c r="B37" s="25" t="s">
        <v>35</v>
      </c>
      <c r="C37" s="22">
        <v>1</v>
      </c>
      <c r="D37" s="20">
        <v>0</v>
      </c>
      <c r="E37" s="20"/>
      <c r="F37" s="20">
        <f>C37*D37/2</f>
        <v>0</v>
      </c>
      <c r="G37" s="20"/>
      <c r="H37" s="20">
        <f>C37*D37/2</f>
        <v>0</v>
      </c>
      <c r="I37" s="20">
        <f>F37+H37</f>
        <v>0</v>
      </c>
    </row>
    <row r="38" spans="1:9" ht="12.75">
      <c r="A38" s="26" t="s">
        <v>36</v>
      </c>
      <c r="B38" s="27" t="s">
        <v>37</v>
      </c>
      <c r="C38" s="28">
        <v>14.98</v>
      </c>
      <c r="D38" s="29">
        <v>4</v>
      </c>
      <c r="E38" s="6">
        <f>C38*D38*3</f>
        <v>179.76</v>
      </c>
      <c r="F38" s="6">
        <f>C38*D38*3</f>
        <v>179.76</v>
      </c>
      <c r="G38" s="6">
        <f>C38*D38*3</f>
        <v>179.76</v>
      </c>
      <c r="H38" s="6">
        <f>C38*D38*3</f>
        <v>179.76</v>
      </c>
      <c r="I38" s="6">
        <f>SUM(E38:H38)</f>
        <v>719.04</v>
      </c>
    </row>
    <row r="39" spans="1:9" ht="12.75">
      <c r="A39" s="30" t="s">
        <v>38</v>
      </c>
      <c r="B39" s="3"/>
      <c r="C39" s="2"/>
      <c r="D39" s="31"/>
      <c r="E39" s="6"/>
      <c r="F39" s="6"/>
      <c r="G39" s="6"/>
      <c r="H39" s="6"/>
      <c r="I39" s="6"/>
    </row>
    <row r="40" spans="1:9" ht="38.25">
      <c r="A40" s="14" t="s">
        <v>39</v>
      </c>
      <c r="B40" s="3" t="s">
        <v>24</v>
      </c>
      <c r="C40" s="2">
        <v>2.19</v>
      </c>
      <c r="D40" s="19">
        <f>$D$27</f>
        <v>723.7</v>
      </c>
      <c r="E40" s="6">
        <f>C40*D40*3</f>
        <v>4754.709</v>
      </c>
      <c r="F40" s="6">
        <f>C40*D40*3</f>
        <v>4754.709</v>
      </c>
      <c r="G40" s="6">
        <f>C40*D40*3</f>
        <v>4754.709</v>
      </c>
      <c r="H40" s="6">
        <f>C40*D40*3</f>
        <v>4754.709</v>
      </c>
      <c r="I40" s="6">
        <f>SUM(E40:H40)</f>
        <v>19018.836</v>
      </c>
    </row>
    <row r="41" spans="1:9" ht="12.75">
      <c r="A41" s="30" t="s">
        <v>40</v>
      </c>
      <c r="B41" s="13"/>
      <c r="C41" s="2"/>
      <c r="D41" s="32"/>
      <c r="E41" s="32"/>
      <c r="F41" s="32"/>
      <c r="G41" s="32"/>
      <c r="H41" s="32"/>
      <c r="I41" s="6"/>
    </row>
    <row r="42" spans="1:9" ht="25.5">
      <c r="A42" s="7" t="s">
        <v>41</v>
      </c>
      <c r="B42" s="13"/>
      <c r="C42" s="2"/>
      <c r="D42" s="32"/>
      <c r="E42" s="6">
        <f>I42/4</f>
        <v>1110.5</v>
      </c>
      <c r="F42" s="6">
        <f>I42/4</f>
        <v>1110.5</v>
      </c>
      <c r="G42" s="6">
        <f>I42/4</f>
        <v>1110.5</v>
      </c>
      <c r="H42" s="6">
        <f>I42/4</f>
        <v>1110.5</v>
      </c>
      <c r="I42" s="6">
        <v>4442</v>
      </c>
    </row>
    <row r="43" spans="1:9" ht="12.75">
      <c r="A43" s="33" t="s">
        <v>42</v>
      </c>
      <c r="B43" s="34"/>
      <c r="C43" s="35"/>
      <c r="D43" s="36"/>
      <c r="E43" s="9">
        <f>SUM(E27:E42)</f>
        <v>18757.047000000002</v>
      </c>
      <c r="F43" s="9">
        <f>SUM(F27:F42)</f>
        <v>18757.047000000002</v>
      </c>
      <c r="G43" s="9">
        <f>SUM(G27:G42)</f>
        <v>18757.047000000002</v>
      </c>
      <c r="H43" s="9">
        <f>SUM(H27:H42)</f>
        <v>18905.047000000002</v>
      </c>
      <c r="I43" s="9">
        <f>SUM(I27:I42)</f>
        <v>75176.18800000001</v>
      </c>
    </row>
    <row r="44" spans="1:9" ht="12.75">
      <c r="A44" s="7" t="s">
        <v>7</v>
      </c>
      <c r="B44" s="13"/>
      <c r="C44" s="2"/>
      <c r="D44" s="15"/>
      <c r="E44" s="6">
        <f>I44/4</f>
        <v>2808.31785</v>
      </c>
      <c r="F44" s="6">
        <f>I44/4</f>
        <v>2808.31785</v>
      </c>
      <c r="G44" s="6">
        <f>I44/4</f>
        <v>2808.31785</v>
      </c>
      <c r="H44" s="6">
        <f>I44/4</f>
        <v>2808.31785</v>
      </c>
      <c r="I44" s="37">
        <f>B19</f>
        <v>11233.2714</v>
      </c>
    </row>
    <row r="45" spans="1:9" ht="12.75">
      <c r="A45" s="38" t="s">
        <v>43</v>
      </c>
      <c r="B45" s="13"/>
      <c r="C45" s="2"/>
      <c r="D45" s="15"/>
      <c r="E45" s="37">
        <f>SUM(E43:E44)</f>
        <v>21565.36485</v>
      </c>
      <c r="F45" s="37">
        <f>SUM(F43:F44)</f>
        <v>21565.36485</v>
      </c>
      <c r="G45" s="37">
        <f>SUM(G43:G44)</f>
        <v>21565.36485</v>
      </c>
      <c r="H45" s="37">
        <f>SUM(H43:H44)</f>
        <v>21713.36485</v>
      </c>
      <c r="I45" s="37">
        <f>I43+I44</f>
        <v>86409.4594</v>
      </c>
    </row>
    <row r="46" spans="1:9" ht="12.75">
      <c r="A46" s="39" t="s">
        <v>44</v>
      </c>
      <c r="B46" s="40"/>
      <c r="C46" s="41"/>
      <c r="D46" s="40"/>
      <c r="E46" s="42"/>
      <c r="F46" s="42"/>
      <c r="G46" s="42"/>
      <c r="H46" s="42"/>
      <c r="I46" s="43">
        <f>B20-I43</f>
        <v>0.32059999999182764</v>
      </c>
    </row>
  </sheetData>
  <mergeCells count="9">
    <mergeCell ref="A12:I12"/>
    <mergeCell ref="A13:I13"/>
    <mergeCell ref="E24:H24"/>
    <mergeCell ref="I24:I25"/>
    <mergeCell ref="A24:A25"/>
    <mergeCell ref="B24:B25"/>
    <mergeCell ref="C24:C25"/>
    <mergeCell ref="D24:D25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2015-08-03T04:59:40Z</dcterms:modified>
  <cp:category/>
  <cp:version/>
  <cp:contentType/>
  <cp:contentStatus/>
</cp:coreProperties>
</file>