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" yWindow="122" windowWidth="19358" windowHeight="10596" activeTab="0"/>
  </bookViews>
  <sheets>
    <sheet name="Отчет Осенний пер. д. 2" sheetId="1" r:id="rId1"/>
  </sheets>
  <definedNames/>
  <calcPr fullCalcOnLoad="1"/>
</workbook>
</file>

<file path=xl/sharedStrings.xml><?xml version="1.0" encoding="utf-8"?>
<sst xmlns="http://schemas.openxmlformats.org/spreadsheetml/2006/main" count="207" uniqueCount="127">
  <si>
    <t>Отчет</t>
  </si>
  <si>
    <t>по затратам на содержание и ремонт общего имущества жилого дома</t>
  </si>
  <si>
    <t>Предприятие:  ООО "Управдом"</t>
  </si>
  <si>
    <t>Площадь дома(домов) (м2):    3607,8</t>
  </si>
  <si>
    <t>Адрес:  Осенний пер. д. 2</t>
  </si>
  <si>
    <t>Количество квартир:    64</t>
  </si>
  <si>
    <t xml:space="preserve">Период:  Июль 2012  -  Сентябрь 2012 </t>
  </si>
  <si>
    <t>Количество зарегистрированных:    93</t>
  </si>
  <si>
    <t>Неприватизированная муниципальная (м2):    711,2</t>
  </si>
  <si>
    <t>Приватизированная муниципальная (м2):    2896,6</t>
  </si>
  <si>
    <t>Содержание жилья, в т.ч.: вывоз мусора, лифт, обслуживание приборов учета тепла</t>
  </si>
  <si>
    <t>Текущий ремонт</t>
  </si>
  <si>
    <t>Прочие услуги, в т.ч.: содержание домофона, охрана, почтовые ящики прочее</t>
  </si>
  <si>
    <t>Капитальный ремонт</t>
  </si>
  <si>
    <t>Всего</t>
  </si>
  <si>
    <t>Остаток средств на 01.07.2012</t>
  </si>
  <si>
    <t>Полное начисление</t>
  </si>
  <si>
    <t>Начислено с учетом льгот и списаний</t>
  </si>
  <si>
    <t>Оплачено</t>
  </si>
  <si>
    <t>Управление домом 10%</t>
  </si>
  <si>
    <t>Комиссия за прием платежей с населения 2,5-3%</t>
  </si>
  <si>
    <t>Выполнено работ</t>
  </si>
  <si>
    <t>ВСЕГО расходов</t>
  </si>
  <si>
    <t>Остаток средств на 30.09.2012</t>
  </si>
  <si>
    <t xml:space="preserve">Среднегодовой тариф </t>
  </si>
  <si>
    <t>Статья</t>
  </si>
  <si>
    <t>Комментарии</t>
  </si>
  <si>
    <t>Входящий № акта  Дата работы</t>
  </si>
  <si>
    <t>Объем / единицы измерения</t>
  </si>
  <si>
    <t>Сумма затрат</t>
  </si>
  <si>
    <t>Аварийное обслуживание</t>
  </si>
  <si>
    <t xml:space="preserve">в том числе </t>
  </si>
  <si>
    <t>пер.Осенний 2. Аварийное обслуживание</t>
  </si>
  <si>
    <t xml:space="preserve">246 (Июль 2012) </t>
  </si>
  <si>
    <t>0,38  (руб./м2 общей площади)</t>
  </si>
  <si>
    <t xml:space="preserve">265 (Август 2012) </t>
  </si>
  <si>
    <t xml:space="preserve">316 (Сентябрь 2012) </t>
  </si>
  <si>
    <t>Благоустройство</t>
  </si>
  <si>
    <t>пер.Осенний 2. Уборка лифтов</t>
  </si>
  <si>
    <t xml:space="preserve">236 (Июль 2012) </t>
  </si>
  <si>
    <t>2  (шт.)</t>
  </si>
  <si>
    <t>пер.Осенний 2. Уборка подъездов</t>
  </si>
  <si>
    <t>0,8  (руб./м2 общей площади)</t>
  </si>
  <si>
    <t>пер.Осенний 2. Уборка придомовой территории</t>
  </si>
  <si>
    <t>0,95  (руб./м2 общей площади)</t>
  </si>
  <si>
    <t>пер.Осенний 2. Косьба газонов</t>
  </si>
  <si>
    <t xml:space="preserve">238 (Июль 2012) </t>
  </si>
  <si>
    <t>630  (кв.м)</t>
  </si>
  <si>
    <t xml:space="preserve">264 (Август 2012) </t>
  </si>
  <si>
    <t xml:space="preserve">321 (Сентябрь 2012) </t>
  </si>
  <si>
    <t>Вывоз мусора</t>
  </si>
  <si>
    <t>пер.Осенний 2. Вывоз и захоронение ТБО (ООО "Сорнет")</t>
  </si>
  <si>
    <t xml:space="preserve">239 (Июль 2012) </t>
  </si>
  <si>
    <t>1,9  (руб./м2 общей площади)</t>
  </si>
  <si>
    <t xml:space="preserve">281 (Август 2012) </t>
  </si>
  <si>
    <t xml:space="preserve">337 (Сентябрь 2012) </t>
  </si>
  <si>
    <t>Инженерное оборудование</t>
  </si>
  <si>
    <t>пер.Осенний 2. Техобслуживание инженерного оборудования</t>
  </si>
  <si>
    <t xml:space="preserve">237 (Июль 2012) </t>
  </si>
  <si>
    <t>0,9  (руб./м2 общей площади)</t>
  </si>
  <si>
    <t>пер.Осенний 2. Материал на мелкий ремонт, заявочный ремонт и аварийное обслуживание</t>
  </si>
  <si>
    <t xml:space="preserve">260 (Август 2012) </t>
  </si>
  <si>
    <t xml:space="preserve">323 (Сентябрь 2012) </t>
  </si>
  <si>
    <t>Обслуживание лифтов</t>
  </si>
  <si>
    <t>пер.Осенний 2. Техническое обслуживание лифтов (ООО "ТЭФ-Северск")</t>
  </si>
  <si>
    <t xml:space="preserve">296 (Июль 2012) </t>
  </si>
  <si>
    <t xml:space="preserve">306 (Август 2012) </t>
  </si>
  <si>
    <t xml:space="preserve">319 (Сентябрь 2012) </t>
  </si>
  <si>
    <t>Общедомовой прибор учета тепла</t>
  </si>
  <si>
    <t>пер.Осенний 2. Техническое обслуживание приборов учета тепла (ООО "Центр сервисного обслуживания")</t>
  </si>
  <si>
    <t xml:space="preserve">247 (Июль 2012) </t>
  </si>
  <si>
    <t>0,41  (руб./м2 общей площади)</t>
  </si>
  <si>
    <t>пер.Осенний 2. Расходы УК на обслуживание приборов учета тепла (по договору с ООО "Центр сервисного обслуживания")</t>
  </si>
  <si>
    <t>Июль 2012</t>
  </si>
  <si>
    <t>0,07  (руб./м2 общей площади)</t>
  </si>
  <si>
    <t xml:space="preserve">280 (Август 2012) </t>
  </si>
  <si>
    <t>Август 2012</t>
  </si>
  <si>
    <t xml:space="preserve">328 (Сентябрь 2012) </t>
  </si>
  <si>
    <t>Сентябрь 2012</t>
  </si>
  <si>
    <t>Общедомовой прибор учета электроэнергии</t>
  </si>
  <si>
    <t>пер.Осенний 2. Обслуживание общедомового прибора учета электроэнергии. Снятие, обработка и передача показаний с приборов учета электроэнергии</t>
  </si>
  <si>
    <t xml:space="preserve">235 (Июль 2012) </t>
  </si>
  <si>
    <t>0,3  (руб./м2 общей площади)</t>
  </si>
  <si>
    <t xml:space="preserve">261 (Август 2012) </t>
  </si>
  <si>
    <t xml:space="preserve">322 (Сентябрь 2012) </t>
  </si>
  <si>
    <t>Прочие</t>
  </si>
  <si>
    <t>Услуги ООО "РИЦ ЖКХ" (расчет и обработка платежей, печать квитанций)</t>
  </si>
  <si>
    <t xml:space="preserve">270 (Июль 2012) </t>
  </si>
  <si>
    <t xml:space="preserve">301 (Август 2012) </t>
  </si>
  <si>
    <t xml:space="preserve">313 (Сентябрь 2012) </t>
  </si>
  <si>
    <t>Электрооборудование</t>
  </si>
  <si>
    <t>пер.Осенний 2. Техобслуживание электрооборудования</t>
  </si>
  <si>
    <t>0,52  (руб./м2 общей площади)</t>
  </si>
  <si>
    <t>Итого:</t>
  </si>
  <si>
    <t>Домофон</t>
  </si>
  <si>
    <t>пер.Осенний 2. Сервисное обслуживание домофонов 1,2 п</t>
  </si>
  <si>
    <t xml:space="preserve">258 (Июль 2012) </t>
  </si>
  <si>
    <t xml:space="preserve">262 (Август 2012) </t>
  </si>
  <si>
    <t xml:space="preserve">320 (Сентябрь 2012) </t>
  </si>
  <si>
    <t>Охрана</t>
  </si>
  <si>
    <t>пер.Осенний 2. Охрана общественного порядка</t>
  </si>
  <si>
    <t xml:space="preserve">253 (Июль 2012) </t>
  </si>
  <si>
    <t xml:space="preserve">286 (Август 2012) </t>
  </si>
  <si>
    <t xml:space="preserve">312 (Сентябрь 2012) </t>
  </si>
  <si>
    <t>Всего:</t>
  </si>
  <si>
    <t>Управление домом 10% (в том числе диспетчер, паспортист, бухгалтер, ИТР, налоги)</t>
  </si>
  <si>
    <t>Комиссия Сибирьтелеком, Сбербанк, Почта России за прием платежей с населения 2,5-3%</t>
  </si>
  <si>
    <t>Гл. инженер  ООО "Управдом"  ________________________  Д.А.Алимов</t>
  </si>
  <si>
    <t>Экономист  ООО "Управдом"  ________________________  С.В.Мелентьева</t>
  </si>
  <si>
    <t>Справочно:</t>
  </si>
  <si>
    <t>Техобслуживание инженерного оборудования</t>
  </si>
  <si>
    <t xml:space="preserve">  -  проведение плановых общих и частичных осмотров, техническое обследование, приборная диагностика и испытание инженерных систем (отопление, водоснабжение, канализация);</t>
  </si>
  <si>
    <t xml:space="preserve">  -  выполнение мероприятий по подготовке инженерных систем к сезонной эксплуатации;</t>
  </si>
  <si>
    <t xml:space="preserve">  -  мелкий ремонт инженерных систем.</t>
  </si>
  <si>
    <t>Техобслуживание электроустановок:</t>
  </si>
  <si>
    <t xml:space="preserve">  -  проведение плановых общих и частичных осмотров, техническое обслуживание, приборная диагностика электрических сетей, арматуры и электрооборудования (ремонт, чистка, смазка контактных соединений электрооборудования ВРУ, замена плавких вставок, чистка, замена и протяжка оборудования этажных электрических щитов, ревизия светильников, патронов, выключателей, розеток и замена ламп накаливания в МОП, ревизия стояков силовых проводов).</t>
  </si>
  <si>
    <t>Исп директор  ООО "Управдом"  ________________________  А.О.Панченко</t>
  </si>
  <si>
    <t>оплачено окт</t>
  </si>
  <si>
    <t>оплачено ноя</t>
  </si>
  <si>
    <t>оплачено дек</t>
  </si>
  <si>
    <t>итого оплачено</t>
  </si>
  <si>
    <t>10% ук</t>
  </si>
  <si>
    <t>комиссия 3%</t>
  </si>
  <si>
    <t>примерный остаток на 31.12.12</t>
  </si>
  <si>
    <t>итого расходов 4кв.12</t>
  </si>
  <si>
    <t>выполнено работ 4кв.12 (постоянные расходы)</t>
  </si>
  <si>
    <t>4кв.12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</si>
</sst>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color indexed="12"/>
      <name val="Arial Cyr"/>
      <family val="0"/>
    </font>
    <font>
      <b/>
      <sz val="8"/>
      <color indexed="12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4" fontId="5" fillId="0" borderId="2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2" fontId="4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2" fontId="5" fillId="0" borderId="2" xfId="0" applyNumberFormat="1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tabSelected="1" workbookViewId="0" topLeftCell="A92">
      <selection activeCell="I106" sqref="I106"/>
    </sheetView>
  </sheetViews>
  <sheetFormatPr defaultColWidth="9.00390625" defaultRowHeight="12.75"/>
  <cols>
    <col min="1" max="1" width="25.625" style="2" customWidth="1"/>
    <col min="2" max="8" width="13.625" style="3" customWidth="1"/>
    <col min="9" max="16384" width="9.00390625" style="1" customWidth="1"/>
  </cols>
  <sheetData>
    <row r="1" spans="1:6" ht="12.75">
      <c r="A1" s="28" t="s">
        <v>0</v>
      </c>
      <c r="B1" s="29"/>
      <c r="C1" s="29"/>
      <c r="D1" s="29"/>
      <c r="E1" s="29"/>
      <c r="F1" s="29"/>
    </row>
    <row r="2" spans="1:6" ht="12.75">
      <c r="A2" s="29" t="s">
        <v>1</v>
      </c>
      <c r="B2" s="29"/>
      <c r="C2" s="29"/>
      <c r="D2" s="29"/>
      <c r="E2" s="29"/>
      <c r="F2" s="29"/>
    </row>
    <row r="3" spans="1:6" ht="12.75">
      <c r="A3" s="27" t="s">
        <v>2</v>
      </c>
      <c r="B3" s="27"/>
      <c r="C3" s="27" t="s">
        <v>3</v>
      </c>
      <c r="D3" s="27"/>
      <c r="E3" s="27"/>
      <c r="F3" s="27"/>
    </row>
    <row r="4" spans="1:6" ht="12.75">
      <c r="A4" s="27" t="s">
        <v>4</v>
      </c>
      <c r="B4" s="27"/>
      <c r="C4" s="27" t="s">
        <v>5</v>
      </c>
      <c r="D4" s="27"/>
      <c r="E4" s="27"/>
      <c r="F4" s="27"/>
    </row>
    <row r="5" spans="1:6" ht="12.75">
      <c r="A5" s="27" t="s">
        <v>6</v>
      </c>
      <c r="B5" s="27"/>
      <c r="C5" s="27" t="s">
        <v>7</v>
      </c>
      <c r="D5" s="27"/>
      <c r="E5" s="27"/>
      <c r="F5" s="27"/>
    </row>
    <row r="6" spans="1:6" ht="12.75">
      <c r="A6" s="5"/>
      <c r="B6" s="4"/>
      <c r="C6" s="27" t="s">
        <v>8</v>
      </c>
      <c r="D6" s="27"/>
      <c r="E6" s="27"/>
      <c r="F6" s="27"/>
    </row>
    <row r="7" spans="1:6" ht="12.75">
      <c r="A7" s="5"/>
      <c r="B7" s="4"/>
      <c r="C7" s="27" t="s">
        <v>9</v>
      </c>
      <c r="D7" s="27"/>
      <c r="E7" s="27"/>
      <c r="F7" s="27"/>
    </row>
    <row r="8" spans="1:6" ht="12.75">
      <c r="A8" s="5"/>
      <c r="B8" s="4"/>
      <c r="C8" s="4"/>
      <c r="D8" s="4"/>
      <c r="E8" s="4"/>
      <c r="F8" s="4"/>
    </row>
    <row r="9" spans="1:6" ht="75.75">
      <c r="A9" s="8"/>
      <c r="B9" s="9" t="s">
        <v>10</v>
      </c>
      <c r="C9" s="9" t="s">
        <v>11</v>
      </c>
      <c r="D9" s="9" t="s">
        <v>12</v>
      </c>
      <c r="E9" s="9" t="s">
        <v>13</v>
      </c>
      <c r="F9" s="9" t="s">
        <v>14</v>
      </c>
    </row>
    <row r="10" spans="1:6" ht="12.75">
      <c r="A10" s="8" t="s">
        <v>15</v>
      </c>
      <c r="B10" s="9">
        <v>-36080.27</v>
      </c>
      <c r="C10" s="9">
        <v>-182071.77</v>
      </c>
      <c r="D10" s="9">
        <v>-8149.69</v>
      </c>
      <c r="E10" s="9"/>
      <c r="F10" s="9">
        <v>-226301.73</v>
      </c>
    </row>
    <row r="11" spans="1:6" ht="12.75">
      <c r="A11" s="6" t="s">
        <v>16</v>
      </c>
      <c r="B11" s="7">
        <v>135508.95</v>
      </c>
      <c r="C11" s="7">
        <v>16235.1</v>
      </c>
      <c r="D11" s="7">
        <v>4331</v>
      </c>
      <c r="E11" s="7"/>
      <c r="F11" s="7">
        <v>156075.05</v>
      </c>
    </row>
    <row r="12" spans="1:6" ht="21.75">
      <c r="A12" s="6" t="s">
        <v>17</v>
      </c>
      <c r="B12" s="7">
        <v>135508.95</v>
      </c>
      <c r="C12" s="7">
        <v>16235.1</v>
      </c>
      <c r="D12" s="7">
        <v>4338</v>
      </c>
      <c r="E12" s="7"/>
      <c r="F12" s="7">
        <v>156082.05</v>
      </c>
    </row>
    <row r="13" spans="1:6" ht="12.75">
      <c r="A13" s="8" t="s">
        <v>18</v>
      </c>
      <c r="B13" s="9">
        <v>112086.4</v>
      </c>
      <c r="C13" s="9">
        <v>13584.66</v>
      </c>
      <c r="D13" s="9">
        <v>4121.81</v>
      </c>
      <c r="E13" s="9"/>
      <c r="F13" s="9">
        <v>129792.87</v>
      </c>
    </row>
    <row r="14" spans="1:6" ht="12.75">
      <c r="A14" s="6" t="s">
        <v>19</v>
      </c>
      <c r="B14" s="7">
        <v>11208.64</v>
      </c>
      <c r="C14" s="7">
        <v>1358.47</v>
      </c>
      <c r="D14" s="7"/>
      <c r="E14" s="7"/>
      <c r="F14" s="7">
        <v>12567.11</v>
      </c>
    </row>
    <row r="15" spans="1:6" ht="21.75">
      <c r="A15" s="6" t="s">
        <v>20</v>
      </c>
      <c r="B15" s="7">
        <v>4336.38</v>
      </c>
      <c r="C15" s="7"/>
      <c r="D15" s="7"/>
      <c r="E15" s="7"/>
      <c r="F15" s="7">
        <v>4336.38</v>
      </c>
    </row>
    <row r="16" spans="1:6" ht="12.75">
      <c r="A16" s="6" t="s">
        <v>21</v>
      </c>
      <c r="B16" s="7">
        <v>100304.85</v>
      </c>
      <c r="C16" s="7"/>
      <c r="D16" s="7">
        <v>4338</v>
      </c>
      <c r="E16" s="7"/>
      <c r="F16" s="7">
        <v>104642.85</v>
      </c>
    </row>
    <row r="17" spans="1:6" ht="12.75">
      <c r="A17" s="8" t="s">
        <v>22</v>
      </c>
      <c r="B17" s="9">
        <v>115849.87</v>
      </c>
      <c r="C17" s="9">
        <v>1358.47</v>
      </c>
      <c r="D17" s="9">
        <v>4338</v>
      </c>
      <c r="E17" s="9"/>
      <c r="F17" s="9">
        <v>121546.34</v>
      </c>
    </row>
    <row r="18" spans="1:6" ht="12.75">
      <c r="A18" s="8" t="s">
        <v>23</v>
      </c>
      <c r="B18" s="9">
        <v>-39843.74</v>
      </c>
      <c r="C18" s="9">
        <v>-169845.58</v>
      </c>
      <c r="D18" s="9">
        <v>-8365.88</v>
      </c>
      <c r="E18" s="9"/>
      <c r="F18" s="9">
        <v>-218055.2</v>
      </c>
    </row>
    <row r="19" spans="1:6" ht="12.75">
      <c r="A19" s="6" t="s">
        <v>24</v>
      </c>
      <c r="B19" s="7">
        <v>8.44</v>
      </c>
      <c r="C19" s="7"/>
      <c r="D19" s="7"/>
      <c r="E19" s="7"/>
      <c r="F19" s="7"/>
    </row>
    <row r="20" spans="1:6" ht="12.75">
      <c r="A20" s="12"/>
      <c r="B20" s="13"/>
      <c r="C20" s="13"/>
      <c r="D20" s="13"/>
      <c r="E20" s="13"/>
      <c r="F20" s="13"/>
    </row>
    <row r="21" spans="1:6" ht="12.75" hidden="1">
      <c r="A21" s="14" t="s">
        <v>126</v>
      </c>
      <c r="B21" s="15"/>
      <c r="C21" s="15"/>
      <c r="D21" s="15"/>
      <c r="E21" s="15"/>
      <c r="F21" s="15"/>
    </row>
    <row r="22" spans="1:6" ht="12.75" hidden="1">
      <c r="A22" s="16" t="s">
        <v>117</v>
      </c>
      <c r="B22" s="17">
        <v>30731.78</v>
      </c>
      <c r="C22" s="17">
        <v>3619.85</v>
      </c>
      <c r="D22" s="17">
        <f>86.37+393.86+565.66</f>
        <v>1045.8899999999999</v>
      </c>
      <c r="E22" s="17"/>
      <c r="F22" s="17">
        <f aca="true" t="shared" si="0" ref="F22:F30">SUM(B22:E22)</f>
        <v>35397.52</v>
      </c>
    </row>
    <row r="23" spans="1:6" ht="12.75" hidden="1">
      <c r="A23" s="16" t="s">
        <v>118</v>
      </c>
      <c r="B23" s="17">
        <v>42698.56</v>
      </c>
      <c r="C23" s="17">
        <v>4944.29</v>
      </c>
      <c r="D23" s="17">
        <f>56.94+612.7+766.73</f>
        <v>1436.3700000000001</v>
      </c>
      <c r="E23" s="17"/>
      <c r="F23" s="17">
        <f t="shared" si="0"/>
        <v>49079.22</v>
      </c>
    </row>
    <row r="24" spans="1:6" ht="12.75" hidden="1">
      <c r="A24" s="16" t="s">
        <v>119</v>
      </c>
      <c r="B24" s="17">
        <v>32443.03</v>
      </c>
      <c r="C24" s="17">
        <v>3926.47</v>
      </c>
      <c r="D24" s="17">
        <f>505.66+715.48</f>
        <v>1221.14</v>
      </c>
      <c r="E24" s="17"/>
      <c r="F24" s="17">
        <f t="shared" si="0"/>
        <v>37590.64</v>
      </c>
    </row>
    <row r="25" spans="1:6" ht="12.75" hidden="1">
      <c r="A25" s="11" t="s">
        <v>120</v>
      </c>
      <c r="B25" s="18">
        <f>SUM(B22:B24)</f>
        <v>105873.37</v>
      </c>
      <c r="C25" s="18">
        <f>SUM(C22:C24)</f>
        <v>12490.609999999999</v>
      </c>
      <c r="D25" s="18">
        <f>SUM(D22:D24)</f>
        <v>3703.4000000000005</v>
      </c>
      <c r="E25" s="18"/>
      <c r="F25" s="18">
        <f t="shared" si="0"/>
        <v>122067.37999999999</v>
      </c>
    </row>
    <row r="26" spans="1:6" ht="12.75" hidden="1">
      <c r="A26" s="16" t="s">
        <v>121</v>
      </c>
      <c r="B26" s="19">
        <f>B25*0.1</f>
        <v>10587.337</v>
      </c>
      <c r="C26" s="19">
        <f>C25*0.1</f>
        <v>1249.061</v>
      </c>
      <c r="D26" s="19">
        <f>D25*0.1</f>
        <v>370.3400000000001</v>
      </c>
      <c r="E26" s="17"/>
      <c r="F26" s="19">
        <f t="shared" si="0"/>
        <v>12206.738</v>
      </c>
    </row>
    <row r="27" spans="1:6" ht="12.75" hidden="1">
      <c r="A27" s="16" t="s">
        <v>122</v>
      </c>
      <c r="B27" s="19">
        <f>B25*3%</f>
        <v>3176.2010999999998</v>
      </c>
      <c r="C27" s="19">
        <f>C25*3%</f>
        <v>374.71829999999994</v>
      </c>
      <c r="D27" s="19">
        <f>D25*3%</f>
        <v>111.10200000000002</v>
      </c>
      <c r="E27" s="17"/>
      <c r="F27" s="19">
        <f t="shared" si="0"/>
        <v>3662.0213999999996</v>
      </c>
    </row>
    <row r="28" spans="1:6" ht="21.75" hidden="1">
      <c r="A28" s="16" t="s">
        <v>125</v>
      </c>
      <c r="B28" s="17">
        <f>F35+F40+F41+F42+F44+F45+F46+F47+F48+F49+F50+F54+F59+F63+F70+F74+F78</f>
        <v>98477.84999999998</v>
      </c>
      <c r="C28" s="17">
        <v>0</v>
      </c>
      <c r="D28" s="17">
        <f>F87+F91</f>
        <v>4338</v>
      </c>
      <c r="E28" s="17"/>
      <c r="F28" s="17">
        <f t="shared" si="0"/>
        <v>102815.84999999998</v>
      </c>
    </row>
    <row r="29" spans="1:6" ht="12.75" hidden="1">
      <c r="A29" s="20" t="s">
        <v>124</v>
      </c>
      <c r="B29" s="21">
        <f>B26+B27+B28</f>
        <v>112241.38809999998</v>
      </c>
      <c r="C29" s="21">
        <f>C26+C27+C28</f>
        <v>1623.7793</v>
      </c>
      <c r="D29" s="21">
        <f>D26+D27+D28</f>
        <v>4819.442</v>
      </c>
      <c r="E29" s="18"/>
      <c r="F29" s="21">
        <f t="shared" si="0"/>
        <v>118684.60939999997</v>
      </c>
    </row>
    <row r="30" spans="1:6" ht="12.75" hidden="1">
      <c r="A30" s="20" t="s">
        <v>123</v>
      </c>
      <c r="B30" s="21">
        <f>B18+B25-B29</f>
        <v>-46211.75809999998</v>
      </c>
      <c r="C30" s="21">
        <f>C18+C25-C29</f>
        <v>-158978.7493</v>
      </c>
      <c r="D30" s="21">
        <f>D18+D25-D29</f>
        <v>-9481.921999999999</v>
      </c>
      <c r="E30" s="21"/>
      <c r="F30" s="21">
        <f t="shared" si="0"/>
        <v>-214672.42939999996</v>
      </c>
    </row>
    <row r="31" ht="12.75" hidden="1"/>
    <row r="33" spans="1:6" ht="32.25">
      <c r="A33" s="9" t="s">
        <v>25</v>
      </c>
      <c r="B33" s="26" t="s">
        <v>26</v>
      </c>
      <c r="C33" s="26"/>
      <c r="D33" s="9" t="s">
        <v>27</v>
      </c>
      <c r="E33" s="9" t="s">
        <v>28</v>
      </c>
      <c r="F33" s="9" t="s">
        <v>29</v>
      </c>
    </row>
    <row r="34" spans="1:6" ht="12.75">
      <c r="A34" s="26" t="s">
        <v>10</v>
      </c>
      <c r="B34" s="26"/>
      <c r="C34" s="26"/>
      <c r="D34" s="26"/>
      <c r="E34" s="26"/>
      <c r="F34" s="26"/>
    </row>
    <row r="35" spans="1:6" ht="12.75" customHeight="1">
      <c r="A35" s="8" t="s">
        <v>30</v>
      </c>
      <c r="B35" s="24" t="s">
        <v>31</v>
      </c>
      <c r="C35" s="24"/>
      <c r="D35" s="24"/>
      <c r="E35" s="24"/>
      <c r="F35" s="9">
        <v>4112.88</v>
      </c>
    </row>
    <row r="36" spans="1:6" ht="20.25" customHeight="1">
      <c r="A36" s="6"/>
      <c r="B36" s="25" t="s">
        <v>32</v>
      </c>
      <c r="C36" s="25"/>
      <c r="D36" s="7" t="s">
        <v>33</v>
      </c>
      <c r="E36" s="7" t="s">
        <v>34</v>
      </c>
      <c r="F36" s="7">
        <v>1370.96</v>
      </c>
    </row>
    <row r="37" spans="1:6" ht="20.25" customHeight="1">
      <c r="A37" s="6"/>
      <c r="B37" s="25" t="s">
        <v>32</v>
      </c>
      <c r="C37" s="25"/>
      <c r="D37" s="7" t="s">
        <v>35</v>
      </c>
      <c r="E37" s="7" t="s">
        <v>34</v>
      </c>
      <c r="F37" s="7">
        <v>1370.96</v>
      </c>
    </row>
    <row r="38" spans="1:6" ht="20.25" customHeight="1">
      <c r="A38" s="6"/>
      <c r="B38" s="25" t="s">
        <v>32</v>
      </c>
      <c r="C38" s="25"/>
      <c r="D38" s="7" t="s">
        <v>36</v>
      </c>
      <c r="E38" s="7" t="s">
        <v>34</v>
      </c>
      <c r="F38" s="7">
        <v>1370.96</v>
      </c>
    </row>
    <row r="39" spans="1:6" ht="12.75" customHeight="1">
      <c r="A39" s="8" t="s">
        <v>37</v>
      </c>
      <c r="B39" s="24" t="s">
        <v>31</v>
      </c>
      <c r="C39" s="24"/>
      <c r="D39" s="24"/>
      <c r="E39" s="24"/>
      <c r="F39" s="9">
        <v>21967.95</v>
      </c>
    </row>
    <row r="40" spans="1:6" ht="12.75">
      <c r="A40" s="6"/>
      <c r="B40" s="25" t="s">
        <v>38</v>
      </c>
      <c r="C40" s="25"/>
      <c r="D40" s="7" t="s">
        <v>39</v>
      </c>
      <c r="E40" s="7" t="s">
        <v>40</v>
      </c>
      <c r="F40" s="7">
        <v>400</v>
      </c>
    </row>
    <row r="41" spans="1:6" ht="21.75">
      <c r="A41" s="6"/>
      <c r="B41" s="25" t="s">
        <v>41</v>
      </c>
      <c r="C41" s="25"/>
      <c r="D41" s="7" t="s">
        <v>39</v>
      </c>
      <c r="E41" s="7" t="s">
        <v>42</v>
      </c>
      <c r="F41" s="7">
        <v>2886.24</v>
      </c>
    </row>
    <row r="42" spans="1:6" ht="21.75">
      <c r="A42" s="6"/>
      <c r="B42" s="25" t="s">
        <v>43</v>
      </c>
      <c r="C42" s="25"/>
      <c r="D42" s="7" t="s">
        <v>39</v>
      </c>
      <c r="E42" s="7" t="s">
        <v>44</v>
      </c>
      <c r="F42" s="7">
        <v>3427.41</v>
      </c>
    </row>
    <row r="43" spans="1:6" ht="12.75">
      <c r="A43" s="6"/>
      <c r="B43" s="25" t="s">
        <v>45</v>
      </c>
      <c r="C43" s="25"/>
      <c r="D43" s="7" t="s">
        <v>46</v>
      </c>
      <c r="E43" s="7" t="s">
        <v>47</v>
      </c>
      <c r="F43" s="7">
        <v>1827</v>
      </c>
    </row>
    <row r="44" spans="1:6" ht="12.75">
      <c r="A44" s="6"/>
      <c r="B44" s="25" t="s">
        <v>38</v>
      </c>
      <c r="C44" s="25"/>
      <c r="D44" s="7" t="s">
        <v>48</v>
      </c>
      <c r="E44" s="7" t="s">
        <v>40</v>
      </c>
      <c r="F44" s="7">
        <v>400</v>
      </c>
    </row>
    <row r="45" spans="1:6" ht="21.75">
      <c r="A45" s="6"/>
      <c r="B45" s="25" t="s">
        <v>41</v>
      </c>
      <c r="C45" s="25"/>
      <c r="D45" s="7" t="s">
        <v>48</v>
      </c>
      <c r="E45" s="7" t="s">
        <v>42</v>
      </c>
      <c r="F45" s="7">
        <v>2886.24</v>
      </c>
    </row>
    <row r="46" spans="1:6" ht="21.75">
      <c r="A46" s="6"/>
      <c r="B46" s="25" t="s">
        <v>43</v>
      </c>
      <c r="C46" s="25"/>
      <c r="D46" s="7" t="s">
        <v>48</v>
      </c>
      <c r="E46" s="7" t="s">
        <v>44</v>
      </c>
      <c r="F46" s="7">
        <v>3427.41</v>
      </c>
    </row>
    <row r="47" spans="1:6" ht="21.75">
      <c r="A47" s="6"/>
      <c r="B47" s="25" t="s">
        <v>38</v>
      </c>
      <c r="C47" s="25"/>
      <c r="D47" s="7" t="s">
        <v>49</v>
      </c>
      <c r="E47" s="7" t="s">
        <v>40</v>
      </c>
      <c r="F47" s="7">
        <v>400</v>
      </c>
    </row>
    <row r="48" spans="1:6" ht="21.75">
      <c r="A48" s="6"/>
      <c r="B48" s="25" t="s">
        <v>41</v>
      </c>
      <c r="C48" s="25"/>
      <c r="D48" s="7" t="s">
        <v>49</v>
      </c>
      <c r="E48" s="7" t="s">
        <v>42</v>
      </c>
      <c r="F48" s="7">
        <v>2886.24</v>
      </c>
    </row>
    <row r="49" spans="1:6" ht="21.75">
      <c r="A49" s="6"/>
      <c r="B49" s="25" t="s">
        <v>43</v>
      </c>
      <c r="C49" s="25"/>
      <c r="D49" s="7" t="s">
        <v>49</v>
      </c>
      <c r="E49" s="7" t="s">
        <v>44</v>
      </c>
      <c r="F49" s="7">
        <v>3427.41</v>
      </c>
    </row>
    <row r="50" spans="1:6" ht="12.75" customHeight="1">
      <c r="A50" s="8" t="s">
        <v>50</v>
      </c>
      <c r="B50" s="24" t="s">
        <v>31</v>
      </c>
      <c r="C50" s="24"/>
      <c r="D50" s="24"/>
      <c r="E50" s="24"/>
      <c r="F50" s="9">
        <v>20564.46</v>
      </c>
    </row>
    <row r="51" spans="1:6" ht="21.75">
      <c r="A51" s="6"/>
      <c r="B51" s="25" t="s">
        <v>51</v>
      </c>
      <c r="C51" s="25"/>
      <c r="D51" s="7" t="s">
        <v>52</v>
      </c>
      <c r="E51" s="7" t="s">
        <v>53</v>
      </c>
      <c r="F51" s="7">
        <v>6854.82</v>
      </c>
    </row>
    <row r="52" spans="1:6" ht="21.75">
      <c r="A52" s="6"/>
      <c r="B52" s="25" t="s">
        <v>51</v>
      </c>
      <c r="C52" s="25"/>
      <c r="D52" s="7" t="s">
        <v>54</v>
      </c>
      <c r="E52" s="7" t="s">
        <v>53</v>
      </c>
      <c r="F52" s="7">
        <v>6854.82</v>
      </c>
    </row>
    <row r="53" spans="1:6" ht="21.75">
      <c r="A53" s="6"/>
      <c r="B53" s="25" t="s">
        <v>51</v>
      </c>
      <c r="C53" s="25"/>
      <c r="D53" s="7" t="s">
        <v>55</v>
      </c>
      <c r="E53" s="7" t="s">
        <v>53</v>
      </c>
      <c r="F53" s="7">
        <v>6854.82</v>
      </c>
    </row>
    <row r="54" spans="1:6" ht="12.75" customHeight="1">
      <c r="A54" s="8" t="s">
        <v>56</v>
      </c>
      <c r="B54" s="24" t="s">
        <v>31</v>
      </c>
      <c r="C54" s="24"/>
      <c r="D54" s="24"/>
      <c r="E54" s="24"/>
      <c r="F54" s="9">
        <v>9820.26</v>
      </c>
    </row>
    <row r="55" spans="1:6" ht="21.75">
      <c r="A55" s="6"/>
      <c r="B55" s="25" t="s">
        <v>57</v>
      </c>
      <c r="C55" s="25"/>
      <c r="D55" s="7" t="s">
        <v>58</v>
      </c>
      <c r="E55" s="7" t="s">
        <v>59</v>
      </c>
      <c r="F55" s="7">
        <v>3247.02</v>
      </c>
    </row>
    <row r="56" spans="1:6" ht="32.25" customHeight="1">
      <c r="A56" s="6"/>
      <c r="B56" s="25" t="s">
        <v>60</v>
      </c>
      <c r="C56" s="25"/>
      <c r="D56" s="7" t="s">
        <v>61</v>
      </c>
      <c r="E56" s="7"/>
      <c r="F56" s="7">
        <v>79.2</v>
      </c>
    </row>
    <row r="57" spans="1:6" ht="21.75">
      <c r="A57" s="6"/>
      <c r="B57" s="25" t="s">
        <v>57</v>
      </c>
      <c r="C57" s="25"/>
      <c r="D57" s="7" t="s">
        <v>61</v>
      </c>
      <c r="E57" s="7" t="s">
        <v>59</v>
      </c>
      <c r="F57" s="7">
        <v>3247.02</v>
      </c>
    </row>
    <row r="58" spans="1:6" ht="21.75">
      <c r="A58" s="6"/>
      <c r="B58" s="25" t="s">
        <v>57</v>
      </c>
      <c r="C58" s="25"/>
      <c r="D58" s="7" t="s">
        <v>62</v>
      </c>
      <c r="E58" s="7" t="s">
        <v>59</v>
      </c>
      <c r="F58" s="7">
        <v>3247.02</v>
      </c>
    </row>
    <row r="59" spans="1:6" ht="12.75" customHeight="1">
      <c r="A59" s="8" t="s">
        <v>63</v>
      </c>
      <c r="B59" s="24" t="s">
        <v>31</v>
      </c>
      <c r="C59" s="24"/>
      <c r="D59" s="24"/>
      <c r="E59" s="24"/>
      <c r="F59" s="9">
        <v>26400</v>
      </c>
    </row>
    <row r="60" spans="1:6" ht="31.5" customHeight="1">
      <c r="A60" s="6"/>
      <c r="B60" s="25" t="s">
        <v>64</v>
      </c>
      <c r="C60" s="25"/>
      <c r="D60" s="7" t="s">
        <v>65</v>
      </c>
      <c r="E60" s="7" t="s">
        <v>40</v>
      </c>
      <c r="F60" s="7">
        <v>8800</v>
      </c>
    </row>
    <row r="61" spans="1:6" ht="31.5" customHeight="1">
      <c r="A61" s="6"/>
      <c r="B61" s="25" t="s">
        <v>64</v>
      </c>
      <c r="C61" s="25"/>
      <c r="D61" s="7" t="s">
        <v>66</v>
      </c>
      <c r="E61" s="7" t="s">
        <v>40</v>
      </c>
      <c r="F61" s="7">
        <v>8800</v>
      </c>
    </row>
    <row r="62" spans="1:6" ht="31.5" customHeight="1">
      <c r="A62" s="6"/>
      <c r="B62" s="25" t="s">
        <v>64</v>
      </c>
      <c r="C62" s="25"/>
      <c r="D62" s="7" t="s">
        <v>67</v>
      </c>
      <c r="E62" s="7" t="s">
        <v>40</v>
      </c>
      <c r="F62" s="7">
        <v>8800</v>
      </c>
    </row>
    <row r="63" spans="1:6" ht="15" customHeight="1">
      <c r="A63" s="8" t="s">
        <v>68</v>
      </c>
      <c r="B63" s="24" t="s">
        <v>31</v>
      </c>
      <c r="C63" s="24"/>
      <c r="D63" s="24"/>
      <c r="E63" s="24"/>
      <c r="F63" s="9">
        <v>5190.51</v>
      </c>
    </row>
    <row r="64" spans="1:6" ht="45.75" customHeight="1">
      <c r="A64" s="6"/>
      <c r="B64" s="25" t="s">
        <v>69</v>
      </c>
      <c r="C64" s="25"/>
      <c r="D64" s="7" t="s">
        <v>70</v>
      </c>
      <c r="E64" s="7" t="s">
        <v>71</v>
      </c>
      <c r="F64" s="7">
        <v>1477.85</v>
      </c>
    </row>
    <row r="65" spans="1:6" ht="45.75" customHeight="1">
      <c r="A65" s="6"/>
      <c r="B65" s="25" t="s">
        <v>72</v>
      </c>
      <c r="C65" s="25"/>
      <c r="D65" s="7" t="s">
        <v>73</v>
      </c>
      <c r="E65" s="7" t="s">
        <v>74</v>
      </c>
      <c r="F65" s="7">
        <v>252.32</v>
      </c>
    </row>
    <row r="66" spans="1:6" ht="45.75" customHeight="1">
      <c r="A66" s="6"/>
      <c r="B66" s="25" t="s">
        <v>69</v>
      </c>
      <c r="C66" s="25"/>
      <c r="D66" s="7" t="s">
        <v>75</v>
      </c>
      <c r="E66" s="7" t="s">
        <v>71</v>
      </c>
      <c r="F66" s="7">
        <v>1477.85</v>
      </c>
    </row>
    <row r="67" spans="1:6" ht="45.75" customHeight="1">
      <c r="A67" s="6"/>
      <c r="B67" s="25" t="s">
        <v>72</v>
      </c>
      <c r="C67" s="25"/>
      <c r="D67" s="7" t="s">
        <v>76</v>
      </c>
      <c r="E67" s="7" t="s">
        <v>74</v>
      </c>
      <c r="F67" s="7">
        <v>252.32</v>
      </c>
    </row>
    <row r="68" spans="1:6" ht="45.75" customHeight="1">
      <c r="A68" s="6"/>
      <c r="B68" s="25" t="s">
        <v>69</v>
      </c>
      <c r="C68" s="25"/>
      <c r="D68" s="7" t="s">
        <v>77</v>
      </c>
      <c r="E68" s="7" t="s">
        <v>71</v>
      </c>
      <c r="F68" s="7">
        <v>1477.85</v>
      </c>
    </row>
    <row r="69" spans="1:6" ht="45.75" customHeight="1">
      <c r="A69" s="6"/>
      <c r="B69" s="25" t="s">
        <v>72</v>
      </c>
      <c r="C69" s="25"/>
      <c r="D69" s="7" t="s">
        <v>78</v>
      </c>
      <c r="E69" s="7" t="s">
        <v>74</v>
      </c>
      <c r="F69" s="7">
        <v>252.32</v>
      </c>
    </row>
    <row r="70" spans="1:6" ht="21.75" customHeight="1">
      <c r="A70" s="8" t="s">
        <v>79</v>
      </c>
      <c r="B70" s="24" t="s">
        <v>31</v>
      </c>
      <c r="C70" s="24"/>
      <c r="D70" s="24"/>
      <c r="E70" s="24"/>
      <c r="F70" s="9">
        <v>3247.02</v>
      </c>
    </row>
    <row r="71" spans="1:6" ht="52.5" customHeight="1">
      <c r="A71" s="6"/>
      <c r="B71" s="25" t="s">
        <v>80</v>
      </c>
      <c r="C71" s="25"/>
      <c r="D71" s="7" t="s">
        <v>81</v>
      </c>
      <c r="E71" s="7" t="s">
        <v>82</v>
      </c>
      <c r="F71" s="7">
        <v>1082.34</v>
      </c>
    </row>
    <row r="72" spans="1:6" ht="52.5" customHeight="1">
      <c r="A72" s="6"/>
      <c r="B72" s="25" t="s">
        <v>80</v>
      </c>
      <c r="C72" s="25"/>
      <c r="D72" s="7" t="s">
        <v>83</v>
      </c>
      <c r="E72" s="7" t="s">
        <v>82</v>
      </c>
      <c r="F72" s="7">
        <v>1082.34</v>
      </c>
    </row>
    <row r="73" spans="1:6" ht="52.5" customHeight="1">
      <c r="A73" s="6"/>
      <c r="B73" s="25" t="s">
        <v>80</v>
      </c>
      <c r="C73" s="25"/>
      <c r="D73" s="7" t="s">
        <v>84</v>
      </c>
      <c r="E73" s="7" t="s">
        <v>82</v>
      </c>
      <c r="F73" s="7">
        <v>1082.34</v>
      </c>
    </row>
    <row r="74" spans="1:6" ht="12.75" customHeight="1">
      <c r="A74" s="8" t="s">
        <v>85</v>
      </c>
      <c r="B74" s="24" t="s">
        <v>31</v>
      </c>
      <c r="C74" s="24"/>
      <c r="D74" s="24"/>
      <c r="E74" s="24"/>
      <c r="F74" s="9">
        <v>963.59</v>
      </c>
    </row>
    <row r="75" spans="1:6" ht="33.75" customHeight="1">
      <c r="A75" s="6"/>
      <c r="B75" s="25" t="s">
        <v>86</v>
      </c>
      <c r="C75" s="25"/>
      <c r="D75" s="7" t="s">
        <v>87</v>
      </c>
      <c r="E75" s="7"/>
      <c r="F75" s="7">
        <v>322.32</v>
      </c>
    </row>
    <row r="76" spans="1:6" ht="33.75" customHeight="1">
      <c r="A76" s="6"/>
      <c r="B76" s="25" t="s">
        <v>86</v>
      </c>
      <c r="C76" s="25"/>
      <c r="D76" s="7" t="s">
        <v>88</v>
      </c>
      <c r="E76" s="7"/>
      <c r="F76" s="7">
        <v>321.77</v>
      </c>
    </row>
    <row r="77" spans="1:6" ht="33.75" customHeight="1">
      <c r="A77" s="6"/>
      <c r="B77" s="25" t="s">
        <v>86</v>
      </c>
      <c r="C77" s="25"/>
      <c r="D77" s="7" t="s">
        <v>89</v>
      </c>
      <c r="E77" s="7"/>
      <c r="F77" s="7">
        <v>319.5</v>
      </c>
    </row>
    <row r="78" spans="1:6" ht="12.75" customHeight="1">
      <c r="A78" s="8" t="s">
        <v>90</v>
      </c>
      <c r="B78" s="24" t="s">
        <v>31</v>
      </c>
      <c r="C78" s="24"/>
      <c r="D78" s="24"/>
      <c r="E78" s="24"/>
      <c r="F78" s="9">
        <v>8038.18</v>
      </c>
    </row>
    <row r="79" spans="1:6" ht="36" customHeight="1">
      <c r="A79" s="6"/>
      <c r="B79" s="25" t="s">
        <v>60</v>
      </c>
      <c r="C79" s="25"/>
      <c r="D79" s="7" t="s">
        <v>58</v>
      </c>
      <c r="E79" s="7"/>
      <c r="F79" s="7">
        <v>470</v>
      </c>
    </row>
    <row r="80" spans="1:6" ht="27" customHeight="1">
      <c r="A80" s="6"/>
      <c r="B80" s="25" t="s">
        <v>91</v>
      </c>
      <c r="C80" s="25"/>
      <c r="D80" s="7" t="s">
        <v>58</v>
      </c>
      <c r="E80" s="7" t="s">
        <v>92</v>
      </c>
      <c r="F80" s="7">
        <v>1876.06</v>
      </c>
    </row>
    <row r="81" spans="1:6" ht="36" customHeight="1">
      <c r="A81" s="6"/>
      <c r="B81" s="25" t="s">
        <v>60</v>
      </c>
      <c r="C81" s="25"/>
      <c r="D81" s="7" t="s">
        <v>61</v>
      </c>
      <c r="E81" s="7"/>
      <c r="F81" s="7">
        <v>1550</v>
      </c>
    </row>
    <row r="82" spans="1:6" ht="23.25" customHeight="1">
      <c r="A82" s="6"/>
      <c r="B82" s="25" t="s">
        <v>91</v>
      </c>
      <c r="C82" s="25"/>
      <c r="D82" s="7" t="s">
        <v>61</v>
      </c>
      <c r="E82" s="7" t="s">
        <v>92</v>
      </c>
      <c r="F82" s="7">
        <v>1876.06</v>
      </c>
    </row>
    <row r="83" spans="1:6" ht="36" customHeight="1">
      <c r="A83" s="6"/>
      <c r="B83" s="25" t="s">
        <v>60</v>
      </c>
      <c r="C83" s="25"/>
      <c r="D83" s="7" t="s">
        <v>62</v>
      </c>
      <c r="E83" s="7"/>
      <c r="F83" s="7">
        <v>390</v>
      </c>
    </row>
    <row r="84" spans="1:6" ht="22.5" customHeight="1">
      <c r="A84" s="6"/>
      <c r="B84" s="25" t="s">
        <v>91</v>
      </c>
      <c r="C84" s="25"/>
      <c r="D84" s="7" t="s">
        <v>62</v>
      </c>
      <c r="E84" s="7" t="s">
        <v>92</v>
      </c>
      <c r="F84" s="7">
        <v>1876.06</v>
      </c>
    </row>
    <row r="85" spans="1:6" ht="12.75">
      <c r="A85" s="24" t="s">
        <v>93</v>
      </c>
      <c r="B85" s="24"/>
      <c r="C85" s="24"/>
      <c r="D85" s="24"/>
      <c r="E85" s="24"/>
      <c r="F85" s="9">
        <v>100304.85</v>
      </c>
    </row>
    <row r="86" spans="1:6" ht="12.75">
      <c r="A86" s="26" t="s">
        <v>12</v>
      </c>
      <c r="B86" s="26"/>
      <c r="C86" s="26"/>
      <c r="D86" s="26"/>
      <c r="E86" s="26"/>
      <c r="F86" s="26"/>
    </row>
    <row r="87" spans="1:6" ht="12.75" customHeight="1">
      <c r="A87" s="8" t="s">
        <v>94</v>
      </c>
      <c r="B87" s="24" t="s">
        <v>31</v>
      </c>
      <c r="C87" s="24"/>
      <c r="D87" s="24"/>
      <c r="E87" s="24"/>
      <c r="F87" s="9">
        <v>2418</v>
      </c>
    </row>
    <row r="88" spans="1:6" ht="25.5" customHeight="1">
      <c r="A88" s="6"/>
      <c r="B88" s="25" t="s">
        <v>95</v>
      </c>
      <c r="C88" s="25"/>
      <c r="D88" s="7" t="s">
        <v>96</v>
      </c>
      <c r="E88" s="7"/>
      <c r="F88" s="7">
        <v>806</v>
      </c>
    </row>
    <row r="89" spans="1:6" ht="25.5" customHeight="1">
      <c r="A89" s="6"/>
      <c r="B89" s="25" t="s">
        <v>95</v>
      </c>
      <c r="C89" s="25"/>
      <c r="D89" s="7" t="s">
        <v>97</v>
      </c>
      <c r="E89" s="7"/>
      <c r="F89" s="7">
        <v>806</v>
      </c>
    </row>
    <row r="90" spans="1:6" ht="25.5" customHeight="1">
      <c r="A90" s="6"/>
      <c r="B90" s="25" t="s">
        <v>95</v>
      </c>
      <c r="C90" s="25"/>
      <c r="D90" s="7" t="s">
        <v>98</v>
      </c>
      <c r="E90" s="7"/>
      <c r="F90" s="7">
        <v>806</v>
      </c>
    </row>
    <row r="91" spans="1:6" ht="12.75" customHeight="1">
      <c r="A91" s="8" t="s">
        <v>99</v>
      </c>
      <c r="B91" s="24" t="s">
        <v>31</v>
      </c>
      <c r="C91" s="24"/>
      <c r="D91" s="24"/>
      <c r="E91" s="24"/>
      <c r="F91" s="9">
        <v>1920</v>
      </c>
    </row>
    <row r="92" spans="1:6" ht="22.5" customHeight="1">
      <c r="A92" s="6"/>
      <c r="B92" s="25" t="s">
        <v>100</v>
      </c>
      <c r="C92" s="25"/>
      <c r="D92" s="7" t="s">
        <v>101</v>
      </c>
      <c r="E92" s="7"/>
      <c r="F92" s="7">
        <v>640</v>
      </c>
    </row>
    <row r="93" spans="1:6" ht="22.5" customHeight="1">
      <c r="A93" s="6"/>
      <c r="B93" s="25" t="s">
        <v>100</v>
      </c>
      <c r="C93" s="25"/>
      <c r="D93" s="7" t="s">
        <v>102</v>
      </c>
      <c r="E93" s="7"/>
      <c r="F93" s="7">
        <v>640</v>
      </c>
    </row>
    <row r="94" spans="1:6" ht="22.5" customHeight="1">
      <c r="A94" s="6"/>
      <c r="B94" s="25" t="s">
        <v>100</v>
      </c>
      <c r="C94" s="25"/>
      <c r="D94" s="7" t="s">
        <v>103</v>
      </c>
      <c r="E94" s="7"/>
      <c r="F94" s="7">
        <v>640</v>
      </c>
    </row>
    <row r="95" spans="1:6" ht="12.75">
      <c r="A95" s="24" t="s">
        <v>93</v>
      </c>
      <c r="B95" s="24"/>
      <c r="C95" s="25"/>
      <c r="D95" s="25"/>
      <c r="E95" s="25"/>
      <c r="F95" s="7">
        <v>4338</v>
      </c>
    </row>
    <row r="96" spans="1:6" ht="12.75">
      <c r="A96" s="24" t="s">
        <v>104</v>
      </c>
      <c r="B96" s="24"/>
      <c r="C96" s="24"/>
      <c r="D96" s="24"/>
      <c r="E96" s="24"/>
      <c r="F96" s="9">
        <v>104642.85</v>
      </c>
    </row>
    <row r="98" spans="1:6" ht="32.25">
      <c r="A98" s="6" t="s">
        <v>105</v>
      </c>
      <c r="B98" s="7"/>
      <c r="C98" s="7"/>
      <c r="D98" s="7"/>
      <c r="E98" s="7"/>
      <c r="F98" s="7">
        <v>12567.11</v>
      </c>
    </row>
    <row r="99" spans="1:6" ht="43.5">
      <c r="A99" s="6" t="s">
        <v>106</v>
      </c>
      <c r="B99" s="7"/>
      <c r="C99" s="7"/>
      <c r="D99" s="7"/>
      <c r="E99" s="7"/>
      <c r="F99" s="7">
        <v>4336.38</v>
      </c>
    </row>
    <row r="102" spans="1:6" ht="12.75">
      <c r="A102" s="23" t="s">
        <v>116</v>
      </c>
      <c r="B102" s="23"/>
      <c r="C102" s="23"/>
      <c r="D102" s="23"/>
      <c r="E102" s="23"/>
      <c r="F102" s="23"/>
    </row>
    <row r="103" spans="1:6" ht="21" customHeight="1">
      <c r="A103" s="23" t="s">
        <v>107</v>
      </c>
      <c r="B103" s="23"/>
      <c r="C103" s="23"/>
      <c r="D103" s="23"/>
      <c r="E103" s="23"/>
      <c r="F103" s="23"/>
    </row>
    <row r="104" spans="1:6" ht="21" customHeight="1">
      <c r="A104" s="23" t="s">
        <v>108</v>
      </c>
      <c r="B104" s="23"/>
      <c r="C104" s="23"/>
      <c r="D104" s="23"/>
      <c r="E104" s="23"/>
      <c r="F104" s="23"/>
    </row>
    <row r="106" spans="1:6" ht="12.75">
      <c r="A106" s="22" t="s">
        <v>109</v>
      </c>
      <c r="B106" s="23"/>
      <c r="C106" s="23"/>
      <c r="D106" s="23"/>
      <c r="E106" s="23"/>
      <c r="F106" s="23"/>
    </row>
    <row r="107" ht="12.75">
      <c r="A107" s="10"/>
    </row>
    <row r="108" spans="1:6" ht="12.75">
      <c r="A108" s="22" t="s">
        <v>110</v>
      </c>
      <c r="B108" s="23"/>
      <c r="C108" s="23"/>
      <c r="D108" s="23"/>
      <c r="E108" s="23"/>
      <c r="F108" s="23"/>
    </row>
    <row r="109" spans="1:6" ht="24.75" customHeight="1">
      <c r="A109" s="22" t="s">
        <v>111</v>
      </c>
      <c r="B109" s="23"/>
      <c r="C109" s="23"/>
      <c r="D109" s="23"/>
      <c r="E109" s="23"/>
      <c r="F109" s="23"/>
    </row>
    <row r="110" spans="1:6" ht="12.75">
      <c r="A110" s="22" t="s">
        <v>112</v>
      </c>
      <c r="B110" s="23"/>
      <c r="C110" s="23"/>
      <c r="D110" s="23"/>
      <c r="E110" s="23"/>
      <c r="F110" s="23"/>
    </row>
    <row r="111" spans="1:6" ht="12.75">
      <c r="A111" s="22" t="s">
        <v>113</v>
      </c>
      <c r="B111" s="23"/>
      <c r="C111" s="23"/>
      <c r="D111" s="23"/>
      <c r="E111" s="23"/>
      <c r="F111" s="23"/>
    </row>
    <row r="112" ht="12.75">
      <c r="A112" s="10"/>
    </row>
    <row r="113" spans="1:6" ht="12.75">
      <c r="A113" s="22" t="s">
        <v>114</v>
      </c>
      <c r="B113" s="23"/>
      <c r="C113" s="23"/>
      <c r="D113" s="23"/>
      <c r="E113" s="23"/>
      <c r="F113" s="23"/>
    </row>
    <row r="114" spans="1:6" ht="57" customHeight="1">
      <c r="A114" s="22" t="s">
        <v>115</v>
      </c>
      <c r="B114" s="23"/>
      <c r="C114" s="23"/>
      <c r="D114" s="23"/>
      <c r="E114" s="23"/>
      <c r="F114" s="23"/>
    </row>
  </sheetData>
  <mergeCells count="84">
    <mergeCell ref="A1:F1"/>
    <mergeCell ref="A2:F2"/>
    <mergeCell ref="A3:B3"/>
    <mergeCell ref="C3:F3"/>
    <mergeCell ref="A4:B4"/>
    <mergeCell ref="C4:F4"/>
    <mergeCell ref="A5:B5"/>
    <mergeCell ref="C5:F5"/>
    <mergeCell ref="C6:F6"/>
    <mergeCell ref="C7:F7"/>
    <mergeCell ref="B33:C33"/>
    <mergeCell ref="A34:F34"/>
    <mergeCell ref="B35:E35"/>
    <mergeCell ref="B36:C36"/>
    <mergeCell ref="B37:C37"/>
    <mergeCell ref="B38:C38"/>
    <mergeCell ref="B39:E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E50"/>
    <mergeCell ref="B51:C51"/>
    <mergeCell ref="B52:C52"/>
    <mergeCell ref="B53:C53"/>
    <mergeCell ref="B54:E54"/>
    <mergeCell ref="B55:C55"/>
    <mergeCell ref="B56:C56"/>
    <mergeCell ref="B57:C57"/>
    <mergeCell ref="B58:C58"/>
    <mergeCell ref="B59:E59"/>
    <mergeCell ref="B60:C60"/>
    <mergeCell ref="B61:C61"/>
    <mergeCell ref="B62:C62"/>
    <mergeCell ref="B63:E63"/>
    <mergeCell ref="B64:C64"/>
    <mergeCell ref="B65:C65"/>
    <mergeCell ref="B66:C66"/>
    <mergeCell ref="B67:C67"/>
    <mergeCell ref="B68:C68"/>
    <mergeCell ref="B69:C69"/>
    <mergeCell ref="B70:E70"/>
    <mergeCell ref="B71:C71"/>
    <mergeCell ref="B72:C72"/>
    <mergeCell ref="B73:C73"/>
    <mergeCell ref="B74:E74"/>
    <mergeCell ref="B75:C75"/>
    <mergeCell ref="B76:C76"/>
    <mergeCell ref="B77:C77"/>
    <mergeCell ref="B78:E78"/>
    <mergeCell ref="B79:C79"/>
    <mergeCell ref="B80:C80"/>
    <mergeCell ref="B81:C81"/>
    <mergeCell ref="B82:C82"/>
    <mergeCell ref="B83:C83"/>
    <mergeCell ref="B84:C84"/>
    <mergeCell ref="A85:E85"/>
    <mergeCell ref="A86:F86"/>
    <mergeCell ref="B87:E87"/>
    <mergeCell ref="B88:C88"/>
    <mergeCell ref="B89:C89"/>
    <mergeCell ref="B90:C90"/>
    <mergeCell ref="B91:E91"/>
    <mergeCell ref="B92:C92"/>
    <mergeCell ref="B93:C93"/>
    <mergeCell ref="B94:C94"/>
    <mergeCell ref="A95:E95"/>
    <mergeCell ref="A96:E96"/>
    <mergeCell ref="A102:F102"/>
    <mergeCell ref="A103:F103"/>
    <mergeCell ref="A104:F104"/>
    <mergeCell ref="A106:F106"/>
    <mergeCell ref="A108:F108"/>
    <mergeCell ref="A109:F109"/>
    <mergeCell ref="A110:F110"/>
    <mergeCell ref="A111:F111"/>
    <mergeCell ref="A113:F113"/>
    <mergeCell ref="A114:F114"/>
  </mergeCells>
  <printOptions/>
  <pageMargins left="0.4166666666666667" right="0.4166666666666667" top="0.4166666666666667" bottom="0.416666666666666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slavkina.g</dc:creator>
  <cp:keywords/>
  <dc:description/>
  <cp:lastModifiedBy>slavkina.g</cp:lastModifiedBy>
  <cp:lastPrinted>2013-09-02T09:26:35Z</cp:lastPrinted>
  <dcterms:created xsi:type="dcterms:W3CDTF">2012-10-24T08:38:41Z</dcterms:created>
  <dcterms:modified xsi:type="dcterms:W3CDTF">2013-09-02T09:26:38Z</dcterms:modified>
  <cp:category/>
  <cp:version/>
  <cp:contentType/>
  <cp:contentStatus/>
</cp:coreProperties>
</file>