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<sst xmlns="http://schemas.openxmlformats.org/spreadsheetml/2006/main" count="37" uniqueCount="36">
  <si>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</si>
  <si>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</si>
  <si>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</si>
  <si>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</si>
  <si>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</si>
  <si>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</si>
  <si>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</si>
  <si>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</si>
  <si>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</si>
  <si>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</si>
  <si>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</si>
  <si>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</si>
  <si>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</si>
  <si>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</si>
  <si>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</si>
  <si>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</si>
  <si>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</si>
  <si>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по адресу: ул. Северный городок, 53</t>
  </si>
  <si>
    <t>м2</t>
  </si>
  <si>
    <t>Директор ООО "Управдом"</t>
  </si>
  <si>
    <t>________________ О.Г.Урядов</t>
  </si>
  <si>
    <t>План на 2012 - 2013г</t>
  </si>
  <si>
    <t>Остаток на начало 2012г</t>
  </si>
  <si>
    <t>Сумма начислений за 2012г - 2013г</t>
  </si>
  <si>
    <t>Управление домом 10%</t>
  </si>
  <si>
    <t>I-II кв.2012г</t>
  </si>
  <si>
    <t>III-IV кв.2012г</t>
  </si>
  <si>
    <t>I-II кв.2013г</t>
  </si>
  <si>
    <t>III-IV кв.2013г</t>
  </si>
  <si>
    <t>Ремонт фасада (оштукатуривание и покраска)</t>
  </si>
  <si>
    <t>Ремонт пола в тамбуре 1 п-д.</t>
  </si>
  <si>
    <t>Частичный ремонт кровли кв 14,20,5</t>
  </si>
  <si>
    <t>Изоляция розлива системы отопления (чердак) Ф32</t>
  </si>
  <si>
    <t>Ремонт кирпичной кладки над вх.дверью 3-й подъезд</t>
  </si>
  <si>
    <t>м3</t>
  </si>
  <si>
    <t>Частичный 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</si>
</sst>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B25" sqref="B25:I2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4" t="s">
        <v>2</v>
      </c>
      <c r="C5" s="3"/>
      <c r="D5" s="3"/>
      <c r="E5" s="3"/>
      <c r="F5" s="3"/>
      <c r="G5" s="4" t="s">
        <v>19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3</v>
      </c>
      <c r="C7" s="3"/>
      <c r="D7" s="3"/>
      <c r="E7" s="3"/>
      <c r="F7" s="3"/>
      <c r="G7" s="3"/>
      <c r="H7" s="3"/>
      <c r="I7" s="6" t="s">
        <v>20</v>
      </c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27" t="s">
        <v>21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10"/>
      <c r="B12" s="27" t="s">
        <v>16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10"/>
      <c r="B13" s="27" t="s">
        <v>17</v>
      </c>
      <c r="C13" s="27"/>
      <c r="D13" s="27"/>
      <c r="E13" s="27"/>
      <c r="F13" s="27"/>
      <c r="G13" s="27"/>
      <c r="H13" s="27"/>
      <c r="I13" s="27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4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22</v>
      </c>
      <c r="C16" s="15">
        <v>-75179.85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23</v>
      </c>
      <c r="C17" s="15">
        <f>179093.76*2</f>
        <v>358187.52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24</v>
      </c>
      <c r="C18" s="15">
        <f>C17*10%</f>
        <v>35818.752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24" t="s">
        <v>13</v>
      </c>
      <c r="C19" s="15">
        <f>(C16+C17-C18)*80%</f>
        <v>197751.13440000004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21" t="s">
        <v>5</v>
      </c>
      <c r="C20" s="22">
        <f>(C16+C17-C18)*20%</f>
        <v>49437.78360000001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12" t="s">
        <v>6</v>
      </c>
      <c r="C21" s="16">
        <v>8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5"/>
    </row>
    <row r="23" spans="1:10" ht="12.75">
      <c r="A23" s="10"/>
      <c r="B23" s="28" t="s">
        <v>7</v>
      </c>
      <c r="C23" s="28" t="s">
        <v>8</v>
      </c>
      <c r="D23" s="28" t="s">
        <v>9</v>
      </c>
      <c r="E23" s="29" t="s">
        <v>10</v>
      </c>
      <c r="F23" s="29"/>
      <c r="G23" s="29"/>
      <c r="H23" s="29"/>
      <c r="I23" s="28" t="s">
        <v>11</v>
      </c>
      <c r="J23" s="5"/>
    </row>
    <row r="24" spans="1:10" ht="12.75">
      <c r="A24" s="10"/>
      <c r="B24" s="28"/>
      <c r="C24" s="28"/>
      <c r="D24" s="28"/>
      <c r="E24" s="23" t="s">
        <v>25</v>
      </c>
      <c r="F24" s="26" t="s">
        <v>26</v>
      </c>
      <c r="G24" s="23" t="s">
        <v>27</v>
      </c>
      <c r="H24" s="26" t="s">
        <v>28</v>
      </c>
      <c r="I24" s="28"/>
      <c r="J24" s="5"/>
    </row>
    <row r="25" spans="1:10" ht="12.75">
      <c r="A25" s="10"/>
      <c r="B25" s="18" t="s">
        <v>14</v>
      </c>
      <c r="C25" s="17" t="s">
        <v>15</v>
      </c>
      <c r="D25" s="17">
        <v>1</v>
      </c>
      <c r="E25" s="15">
        <v>5000</v>
      </c>
      <c r="F25" s="19"/>
      <c r="G25" s="19">
        <v>5000</v>
      </c>
      <c r="H25" s="19"/>
      <c r="I25" s="15">
        <f>SUM(E25:H25)</f>
        <v>10000</v>
      </c>
      <c r="J25" s="5"/>
    </row>
    <row r="26" spans="1:10" ht="12.75">
      <c r="A26" s="10"/>
      <c r="B26" s="18" t="s">
        <v>29</v>
      </c>
      <c r="C26" s="17" t="s">
        <v>18</v>
      </c>
      <c r="D26" s="17">
        <v>120</v>
      </c>
      <c r="E26" s="15"/>
      <c r="F26" s="19"/>
      <c r="G26" s="19">
        <v>60000</v>
      </c>
      <c r="H26" s="19"/>
      <c r="I26" s="15">
        <f aca="true" t="shared" si="0" ref="I26:I31">SUM(E26:H26)</f>
        <v>60000</v>
      </c>
      <c r="J26" s="5"/>
    </row>
    <row r="27" spans="1:10" ht="12.75">
      <c r="A27" s="10"/>
      <c r="B27" s="18" t="s">
        <v>30</v>
      </c>
      <c r="C27" s="17"/>
      <c r="D27" s="17"/>
      <c r="E27" s="15"/>
      <c r="F27" s="19"/>
      <c r="G27" s="19"/>
      <c r="H27" s="19">
        <v>7000</v>
      </c>
      <c r="I27" s="15">
        <f t="shared" si="0"/>
        <v>7000</v>
      </c>
      <c r="J27" s="5"/>
    </row>
    <row r="28" spans="1:10" ht="12.75">
      <c r="A28" s="10"/>
      <c r="B28" s="18" t="s">
        <v>31</v>
      </c>
      <c r="C28" s="17"/>
      <c r="D28" s="17"/>
      <c r="E28" s="15"/>
      <c r="F28" s="19"/>
      <c r="G28" s="19"/>
      <c r="H28" s="19">
        <v>15667</v>
      </c>
      <c r="I28" s="15">
        <f t="shared" si="0"/>
        <v>15667</v>
      </c>
      <c r="J28" s="5"/>
    </row>
    <row r="29" spans="1:10" ht="12.75">
      <c r="A29" s="10"/>
      <c r="B29" s="18" t="s">
        <v>32</v>
      </c>
      <c r="C29" s="17"/>
      <c r="D29" s="17"/>
      <c r="E29" s="15">
        <v>13000</v>
      </c>
      <c r="F29" s="19"/>
      <c r="G29" s="19"/>
      <c r="H29" s="19"/>
      <c r="I29" s="15">
        <f t="shared" si="0"/>
        <v>13000</v>
      </c>
      <c r="J29" s="5"/>
    </row>
    <row r="30" spans="1:10" ht="12.75">
      <c r="A30" s="10"/>
      <c r="B30" s="21" t="s">
        <v>33</v>
      </c>
      <c r="C30" s="17" t="s">
        <v>34</v>
      </c>
      <c r="D30" s="17">
        <v>0.4</v>
      </c>
      <c r="E30" s="15"/>
      <c r="F30" s="19">
        <v>2500</v>
      </c>
      <c r="G30" s="19"/>
      <c r="H30" s="19"/>
      <c r="I30" s="15">
        <f t="shared" si="0"/>
        <v>2500</v>
      </c>
      <c r="J30" s="5"/>
    </row>
    <row r="31" spans="1:10" ht="12.75">
      <c r="A31" s="10"/>
      <c r="B31" s="18" t="s">
        <v>35</v>
      </c>
      <c r="C31" s="17" t="s">
        <v>18</v>
      </c>
      <c r="D31" s="17">
        <v>123</v>
      </c>
      <c r="E31" s="15"/>
      <c r="F31" s="15">
        <v>89584</v>
      </c>
      <c r="H31" s="15"/>
      <c r="I31" s="15">
        <f t="shared" si="0"/>
        <v>89584</v>
      </c>
      <c r="J31" s="5"/>
    </row>
    <row r="32" spans="1:10" ht="12.75">
      <c r="A32" s="10"/>
      <c r="B32" s="12" t="s">
        <v>12</v>
      </c>
      <c r="C32" s="12"/>
      <c r="D32" s="12"/>
      <c r="E32" s="15">
        <f>SUM(E25:E31)</f>
        <v>18000</v>
      </c>
      <c r="F32" s="15">
        <f>SUM(F25:F31)</f>
        <v>92084</v>
      </c>
      <c r="G32" s="15">
        <f>SUM(G25:G31)</f>
        <v>65000</v>
      </c>
      <c r="H32" s="15">
        <f>SUM(H25:H31)</f>
        <v>22667</v>
      </c>
      <c r="I32" s="15">
        <f>SUM(I25:I31)</f>
        <v>197751</v>
      </c>
      <c r="J32" s="5"/>
    </row>
    <row r="33" spans="1:10" ht="12.75">
      <c r="A33" s="10"/>
      <c r="B33" s="11"/>
      <c r="C33" s="11"/>
      <c r="D33" s="11"/>
      <c r="E33" s="11"/>
      <c r="F33" s="11"/>
      <c r="G33" s="11"/>
      <c r="H33" s="11"/>
      <c r="I33" s="25">
        <f>C19-I32</f>
        <v>0.13440000003902242</v>
      </c>
      <c r="J33" s="5"/>
    </row>
    <row r="34" spans="1:10" ht="13.5" thickBot="1">
      <c r="A34" s="20"/>
      <c r="B34" s="7"/>
      <c r="C34" s="7"/>
      <c r="D34" s="7"/>
      <c r="E34" s="7"/>
      <c r="F34" s="7"/>
      <c r="G34" s="7"/>
      <c r="H34" s="7"/>
      <c r="I34" s="7"/>
      <c r="J34" s="8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2014-03-25T03:44:49Z</dcterms:modified>
  <cp:category/>
  <cp:version/>
  <cp:contentType/>
  <cp:contentStatus/>
</cp:coreProperties>
</file>