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<sst xmlns="http://schemas.openxmlformats.org/spreadsheetml/2006/main" count="61" uniqueCount="51">
  <si>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</si>
  <si>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</si>
  <si>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</si>
  <si>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</si>
  <si>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</si>
  <si>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</si>
  <si>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</si>
  <si>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</si>
  <si>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</si>
  <si>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</si>
  <si>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</si>
  <si>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</si>
  <si>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</si>
  <si>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</si>
  <si>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</si>
  <si>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</si>
  <si>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</si>
  <si>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</si>
  <si>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</si>
  <si>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</si>
  <si>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</si>
  <si>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</si>
  <si>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</si>
  <si>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</si>
  <si>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</si>
  <si>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</si>
  <si>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</si>
  <si>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</si>
  <si>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</si>
  <si>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Итого, тариф на содержание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</si>
  <si>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</si>
  <si>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</si>
  <si>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</si>
  <si>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</si>
  <si>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</si>
  <si>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</si>
  <si>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</si>
  <si>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</si>
  <si>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</si>
  <si>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</si>
  <si>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</si>
  <si>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2.1. Обслуживание газового оборудования</t>
  </si>
  <si>
    <t>2. Обслуживание газового оборудования: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</si>
  <si>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</si>
  <si>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</si>
  <si>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4.2. Затраты на печать квитанций и обработку платежей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</si>
  <si>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</si>
  <si>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</si>
  <si>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</si>
  <si>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</si>
  <si>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r>
      <t xml:space="preserve">по адресу: </t>
    </r>
    <r>
      <rPr>
        <b/>
        <sz val="10"/>
        <rFont val="Arial"/>
        <family val="0"/>
      </rPr>
      <t>пер. Переездный, 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</si>
</sst>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2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1">
      <selection activeCell="L20" sqref="L20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10" ht="12.75">
      <c r="A1" s="4" t="s">
        <v>24</v>
      </c>
      <c r="B1" s="4"/>
      <c r="C1" s="4"/>
      <c r="D1" s="4"/>
      <c r="E1" s="4"/>
      <c r="F1" s="4" t="s">
        <v>24</v>
      </c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2"/>
      <c r="I2" s="4"/>
      <c r="J2" s="4"/>
    </row>
    <row r="3" spans="1:10" ht="12.75">
      <c r="A3" s="43" t="s">
        <v>23</v>
      </c>
      <c r="B3" s="4"/>
      <c r="C3" s="4"/>
      <c r="D3" s="4"/>
      <c r="E3" s="4"/>
      <c r="F3" s="45" t="s">
        <v>32</v>
      </c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2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3" t="s">
        <v>0</v>
      </c>
      <c r="B6" s="4"/>
      <c r="C6" s="4"/>
      <c r="D6" s="4"/>
      <c r="E6" s="4"/>
      <c r="F6" s="4" t="s">
        <v>31</v>
      </c>
      <c r="G6" s="4"/>
      <c r="H6" s="42"/>
      <c r="I6" s="4"/>
      <c r="J6" s="4"/>
    </row>
    <row r="7" spans="1:10" ht="12.75">
      <c r="A7" s="43"/>
      <c r="B7" s="4"/>
      <c r="C7" s="4"/>
      <c r="D7" s="4"/>
      <c r="E7" s="4"/>
      <c r="F7" s="4"/>
      <c r="G7" s="44"/>
      <c r="H7" s="42"/>
      <c r="I7" s="4"/>
      <c r="J7" s="4"/>
    </row>
    <row r="8" spans="1:10" ht="12.75">
      <c r="A8" s="43" t="s">
        <v>0</v>
      </c>
      <c r="B8" s="4"/>
      <c r="C8" s="4"/>
      <c r="D8" s="4"/>
      <c r="E8" s="4"/>
      <c r="F8" s="4"/>
      <c r="G8" s="4"/>
      <c r="H8" s="42"/>
      <c r="I8" s="4"/>
      <c r="J8" s="4"/>
    </row>
    <row r="9" spans="1:10" ht="12.75">
      <c r="A9" s="43"/>
      <c r="B9" s="4"/>
      <c r="C9" s="4"/>
      <c r="D9" s="4"/>
      <c r="E9" s="4"/>
      <c r="F9" s="4"/>
      <c r="G9" s="4"/>
      <c r="H9" s="42"/>
      <c r="I9" s="4"/>
      <c r="J9" s="4"/>
    </row>
    <row r="10" spans="1:10" ht="12.75">
      <c r="A10" s="43"/>
      <c r="B10" s="4"/>
      <c r="C10" s="4"/>
      <c r="D10" s="4"/>
      <c r="E10" s="4"/>
      <c r="F10" s="4"/>
      <c r="G10" s="4"/>
      <c r="H10" s="42"/>
      <c r="I10" s="4"/>
      <c r="J10" s="4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4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4"/>
    </row>
    <row r="13" spans="1:10" ht="12.75">
      <c r="A13" s="54" t="s">
        <v>30</v>
      </c>
      <c r="B13" s="54"/>
      <c r="C13" s="54"/>
      <c r="D13" s="54"/>
      <c r="E13" s="54"/>
      <c r="F13" s="54"/>
      <c r="G13" s="54"/>
      <c r="H13" s="54"/>
      <c r="I13" s="54"/>
      <c r="J13" s="4"/>
    </row>
    <row r="14" spans="1:10" ht="12.75">
      <c r="A14" s="55" t="s">
        <v>1</v>
      </c>
      <c r="B14" s="55"/>
      <c r="C14" s="55"/>
      <c r="D14" s="55"/>
      <c r="E14" s="55"/>
      <c r="F14" s="55"/>
      <c r="G14" s="55"/>
      <c r="H14" s="55"/>
      <c r="I14" s="55"/>
      <c r="J14" s="4"/>
    </row>
    <row r="15" spans="1:10" ht="12.75">
      <c r="A15" s="55" t="s">
        <v>50</v>
      </c>
      <c r="B15" s="55"/>
      <c r="C15" s="55"/>
      <c r="D15" s="55"/>
      <c r="E15" s="55"/>
      <c r="F15" s="55"/>
      <c r="G15" s="55"/>
      <c r="H15" s="55"/>
      <c r="I15" s="55"/>
      <c r="J15" s="4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4"/>
    </row>
    <row r="17" spans="1:10" ht="51">
      <c r="A17" s="2"/>
      <c r="B17" s="35" t="s">
        <v>2</v>
      </c>
      <c r="C17" s="1"/>
      <c r="D17" s="1"/>
      <c r="E17" s="1"/>
      <c r="F17" s="1"/>
      <c r="G17" s="1"/>
      <c r="H17" s="1"/>
      <c r="I17" s="1"/>
      <c r="J17" s="4"/>
    </row>
    <row r="18" spans="1:10" ht="12.75">
      <c r="A18" s="39" t="s">
        <v>36</v>
      </c>
      <c r="B18" s="11">
        <v>0</v>
      </c>
      <c r="C18" s="1"/>
      <c r="D18" s="1"/>
      <c r="E18" s="1"/>
      <c r="F18" s="1"/>
      <c r="G18" s="1"/>
      <c r="H18" s="1"/>
      <c r="I18" s="1"/>
      <c r="J18" s="4"/>
    </row>
    <row r="19" spans="1:10" ht="25.5">
      <c r="A19" s="40" t="s">
        <v>28</v>
      </c>
      <c r="B19" s="11">
        <v>248951.04</v>
      </c>
      <c r="C19" s="1"/>
      <c r="D19" s="1"/>
      <c r="E19" s="1"/>
      <c r="F19" s="1"/>
      <c r="G19" s="1"/>
      <c r="H19" s="1"/>
      <c r="I19" s="1"/>
      <c r="J19" s="4"/>
    </row>
    <row r="20" spans="1:10" ht="12.75">
      <c r="A20" s="40" t="s">
        <v>27</v>
      </c>
      <c r="B20" s="11">
        <v>65529.18</v>
      </c>
      <c r="C20" s="1"/>
      <c r="D20" s="1"/>
      <c r="E20" s="1"/>
      <c r="F20" s="1"/>
      <c r="G20" s="1"/>
      <c r="H20" s="1"/>
      <c r="I20" s="1"/>
      <c r="J20" s="4"/>
    </row>
    <row r="21" spans="1:10" ht="12.75">
      <c r="A21" s="12" t="s">
        <v>33</v>
      </c>
      <c r="B21" s="11">
        <f>(B19+B20)*10%</f>
        <v>31448.022000000004</v>
      </c>
      <c r="C21" s="1"/>
      <c r="D21" s="1"/>
      <c r="E21" s="1"/>
      <c r="F21" s="1"/>
      <c r="G21" s="1"/>
      <c r="H21" s="1"/>
      <c r="I21" s="1"/>
      <c r="J21" s="4"/>
    </row>
    <row r="22" spans="1:10" ht="12.75">
      <c r="A22" s="41" t="s">
        <v>35</v>
      </c>
      <c r="B22" s="13">
        <f>B18+B19+B20-B21</f>
        <v>283032.19800000003</v>
      </c>
      <c r="C22" s="1"/>
      <c r="D22" s="1"/>
      <c r="E22" s="1"/>
      <c r="F22" s="1"/>
      <c r="G22" s="1"/>
      <c r="H22" s="1"/>
      <c r="I22" s="1"/>
      <c r="J22" s="4"/>
    </row>
    <row r="23" spans="1:10" ht="25.5">
      <c r="A23" s="40" t="s">
        <v>26</v>
      </c>
      <c r="B23" s="38">
        <f>7.5+0.82</f>
        <v>8.32</v>
      </c>
      <c r="C23" s="1"/>
      <c r="D23" s="1"/>
      <c r="E23" s="1"/>
      <c r="F23" s="1"/>
      <c r="G23" s="1"/>
      <c r="H23" s="1"/>
      <c r="I23" s="1"/>
      <c r="J23" s="4"/>
    </row>
    <row r="24" spans="1:10" ht="12.75">
      <c r="A24" s="39" t="s">
        <v>3</v>
      </c>
      <c r="B24" s="38">
        <v>2.19</v>
      </c>
      <c r="C24" s="1"/>
      <c r="D24" s="1"/>
      <c r="E24" s="1"/>
      <c r="F24" s="1"/>
      <c r="G24" s="1"/>
      <c r="H24" s="1"/>
      <c r="I24" s="1"/>
      <c r="J24" s="4"/>
    </row>
    <row r="25" spans="1:10" ht="12.75">
      <c r="A25" s="48" t="s">
        <v>29</v>
      </c>
      <c r="B25" s="47">
        <f>SUM(B23:B24)</f>
        <v>10.51</v>
      </c>
      <c r="C25" s="1"/>
      <c r="D25" s="1"/>
      <c r="E25" s="1"/>
      <c r="F25" s="1"/>
      <c r="G25" s="1"/>
      <c r="H25" s="1"/>
      <c r="I25" s="1"/>
      <c r="J25" s="4"/>
    </row>
    <row r="26" spans="1:10" ht="12.75">
      <c r="A26" s="37"/>
      <c r="B26" s="36"/>
      <c r="C26" s="1"/>
      <c r="D26" s="1"/>
      <c r="E26" s="1"/>
      <c r="F26" s="1"/>
      <c r="G26" s="1"/>
      <c r="H26" s="1"/>
      <c r="I26" s="1"/>
      <c r="J26" s="4"/>
    </row>
    <row r="27" spans="1:10" ht="12.75">
      <c r="A27" s="49" t="s">
        <v>4</v>
      </c>
      <c r="B27" s="50" t="s">
        <v>5</v>
      </c>
      <c r="C27" s="49" t="s">
        <v>6</v>
      </c>
      <c r="D27" s="50" t="s">
        <v>7</v>
      </c>
      <c r="E27" s="51" t="s">
        <v>8</v>
      </c>
      <c r="F27" s="52"/>
      <c r="G27" s="52"/>
      <c r="H27" s="53"/>
      <c r="I27" s="49" t="s">
        <v>9</v>
      </c>
      <c r="J27" s="4"/>
    </row>
    <row r="28" spans="1:10" ht="12.75">
      <c r="A28" s="50"/>
      <c r="B28" s="50"/>
      <c r="C28" s="50"/>
      <c r="D28" s="50"/>
      <c r="E28" s="22" t="s">
        <v>10</v>
      </c>
      <c r="F28" s="23" t="s">
        <v>11</v>
      </c>
      <c r="G28" s="23" t="s">
        <v>12</v>
      </c>
      <c r="H28" s="23" t="s">
        <v>13</v>
      </c>
      <c r="I28" s="50"/>
      <c r="J28" s="4"/>
    </row>
    <row r="29" spans="1:10" ht="25.5">
      <c r="A29" s="34" t="s">
        <v>14</v>
      </c>
      <c r="B29" s="33"/>
      <c r="C29" s="33"/>
      <c r="D29" s="33"/>
      <c r="E29" s="22"/>
      <c r="F29" s="23"/>
      <c r="G29" s="23"/>
      <c r="H29" s="23"/>
      <c r="I29" s="33"/>
      <c r="J29" s="4"/>
    </row>
    <row r="30" spans="1:10" ht="12.75">
      <c r="A30" s="28" t="s">
        <v>15</v>
      </c>
      <c r="B30" s="19"/>
      <c r="C30" s="30"/>
      <c r="D30" s="22"/>
      <c r="E30" s="11">
        <v>15000</v>
      </c>
      <c r="F30" s="11">
        <v>3000</v>
      </c>
      <c r="G30" s="11">
        <v>1000</v>
      </c>
      <c r="H30" s="11">
        <v>1000</v>
      </c>
      <c r="I30" s="11">
        <f>SUM(E30:H30)</f>
        <v>20000</v>
      </c>
      <c r="J30" s="4"/>
    </row>
    <row r="31" spans="1:10" ht="25.5">
      <c r="A31" s="32" t="s">
        <v>16</v>
      </c>
      <c r="B31" s="19" t="s">
        <v>17</v>
      </c>
      <c r="C31" s="18">
        <v>0.6</v>
      </c>
      <c r="D31" s="26">
        <v>2493.5</v>
      </c>
      <c r="E31" s="11">
        <f>$C$31*$D$31*3</f>
        <v>4488.299999999999</v>
      </c>
      <c r="F31" s="11">
        <f>$C$31*$D$31*3</f>
        <v>4488.299999999999</v>
      </c>
      <c r="G31" s="11">
        <f>$C$31*$D$31*3</f>
        <v>4488.299999999999</v>
      </c>
      <c r="H31" s="11">
        <f>$C$31*$D$31*3</f>
        <v>4488.299999999999</v>
      </c>
      <c r="I31" s="11">
        <f>SUM(E31:H31)</f>
        <v>17953.199999999997</v>
      </c>
      <c r="J31" s="4"/>
    </row>
    <row r="32" spans="1:10" ht="25.5">
      <c r="A32" s="32" t="s">
        <v>25</v>
      </c>
      <c r="B32" s="19" t="s">
        <v>17</v>
      </c>
      <c r="C32" s="30">
        <v>1.13</v>
      </c>
      <c r="D32" s="26">
        <v>2493.5</v>
      </c>
      <c r="E32" s="11">
        <f>$C$32*$D$32*3</f>
        <v>8452.965</v>
      </c>
      <c r="F32" s="11">
        <f>$C$32*$D$32*3</f>
        <v>8452.965</v>
      </c>
      <c r="G32" s="11">
        <f>$C$32*$D$32*3</f>
        <v>8452.965</v>
      </c>
      <c r="H32" s="11">
        <f>$C$32*$D$32*3</f>
        <v>8452.965</v>
      </c>
      <c r="I32" s="11">
        <f>SUM(E32:H32)</f>
        <v>33811.86</v>
      </c>
      <c r="J32" s="4"/>
    </row>
    <row r="33" spans="1:10" ht="25.5">
      <c r="A33" s="28" t="s">
        <v>18</v>
      </c>
      <c r="B33" s="19" t="s">
        <v>17</v>
      </c>
      <c r="C33" s="30">
        <v>0.47</v>
      </c>
      <c r="D33" s="26">
        <v>2493.5</v>
      </c>
      <c r="E33" s="11">
        <f>$C$33*$D$33*3</f>
        <v>3515.835</v>
      </c>
      <c r="F33" s="11">
        <f>$C$33*$D$33*3</f>
        <v>3515.835</v>
      </c>
      <c r="G33" s="11">
        <f>$C$33*$D$33*3</f>
        <v>3515.835</v>
      </c>
      <c r="H33" s="11">
        <f>$C$33*$D$33*3</f>
        <v>3515.835</v>
      </c>
      <c r="I33" s="11">
        <f>SUM(E33:H33)</f>
        <v>14063.34</v>
      </c>
      <c r="J33" s="4"/>
    </row>
    <row r="34" spans="1:10" ht="25.5">
      <c r="A34" s="32" t="s">
        <v>40</v>
      </c>
      <c r="B34" s="19" t="s">
        <v>17</v>
      </c>
      <c r="C34" s="18">
        <v>0.3</v>
      </c>
      <c r="D34" s="26">
        <v>2493.5</v>
      </c>
      <c r="E34" s="11">
        <f>$C$34*$D$34*3</f>
        <v>2244.1499999999996</v>
      </c>
      <c r="F34" s="11">
        <f>$C$34*$D$34*3</f>
        <v>2244.1499999999996</v>
      </c>
      <c r="G34" s="11">
        <f>$C$34*$D$34*3</f>
        <v>2244.1499999999996</v>
      </c>
      <c r="H34" s="11">
        <f>$C$34*$D$34*3</f>
        <v>2244.1499999999996</v>
      </c>
      <c r="I34" s="11">
        <f>SUM(E34:H34)</f>
        <v>8976.599999999999</v>
      </c>
      <c r="J34" s="4"/>
    </row>
    <row r="35" spans="1:10" ht="25.5">
      <c r="A35" s="31" t="s">
        <v>39</v>
      </c>
      <c r="B35" s="22"/>
      <c r="C35" s="22"/>
      <c r="D35" s="22"/>
      <c r="E35" s="11">
        <v>6100</v>
      </c>
      <c r="F35" s="11">
        <v>6178</v>
      </c>
      <c r="G35" s="11">
        <v>6100</v>
      </c>
      <c r="H35" s="11">
        <v>6100</v>
      </c>
      <c r="I35" s="11">
        <f>SUM(E35:H35)</f>
        <v>24478</v>
      </c>
      <c r="J35" s="4"/>
    </row>
    <row r="36" spans="1:10" ht="25.5">
      <c r="A36" s="24" t="s">
        <v>38</v>
      </c>
      <c r="B36" s="19" t="s">
        <v>17</v>
      </c>
      <c r="C36" s="18">
        <v>1.2</v>
      </c>
      <c r="D36" s="26">
        <v>2493.5</v>
      </c>
      <c r="E36" s="11">
        <f>$C$36*$D$36*3</f>
        <v>8976.599999999999</v>
      </c>
      <c r="F36" s="11">
        <f>$C$36*$D$36*3</f>
        <v>8976.599999999999</v>
      </c>
      <c r="G36" s="11">
        <f>$C$36*$D$36*3</f>
        <v>8976.599999999999</v>
      </c>
      <c r="H36" s="11">
        <f>$C$36*$D$36*3</f>
        <v>8976.599999999999</v>
      </c>
      <c r="I36" s="11">
        <f>SUM(E36:H36)</f>
        <v>35906.399999999994</v>
      </c>
      <c r="J36" s="57"/>
    </row>
    <row r="37" spans="1:10" ht="25.5">
      <c r="A37" s="24" t="s">
        <v>37</v>
      </c>
      <c r="B37" s="19" t="s">
        <v>17</v>
      </c>
      <c r="C37" s="18">
        <v>0.8</v>
      </c>
      <c r="D37" s="26">
        <v>2493.5</v>
      </c>
      <c r="E37" s="11">
        <f>$C$37*$D$37*3</f>
        <v>5984.400000000001</v>
      </c>
      <c r="F37" s="11">
        <f>$C$37*$D$37*3</f>
        <v>5984.400000000001</v>
      </c>
      <c r="G37" s="11">
        <f>$C$37*$D$37*3</f>
        <v>5984.400000000001</v>
      </c>
      <c r="H37" s="11">
        <f>$C$37*$D$37*3</f>
        <v>5984.400000000001</v>
      </c>
      <c r="I37" s="11">
        <f>SUM(E37:H37)</f>
        <v>23937.600000000002</v>
      </c>
      <c r="J37" s="4"/>
    </row>
    <row r="38" spans="1:10" ht="38.25">
      <c r="A38" s="24" t="s">
        <v>44</v>
      </c>
      <c r="B38" s="22"/>
      <c r="C38" s="22"/>
      <c r="D38" s="22"/>
      <c r="E38" s="11">
        <v>2000</v>
      </c>
      <c r="F38" s="11">
        <v>6000</v>
      </c>
      <c r="G38" s="11"/>
      <c r="H38" s="11"/>
      <c r="I38" s="11">
        <f>SUM(E38:H38)</f>
        <v>8000</v>
      </c>
      <c r="J38" s="4"/>
    </row>
    <row r="39" spans="1:10" ht="12.75">
      <c r="A39" s="28" t="s">
        <v>43</v>
      </c>
      <c r="B39" s="23" t="s">
        <v>34</v>
      </c>
      <c r="C39" s="22">
        <v>1</v>
      </c>
      <c r="D39" s="21">
        <v>500</v>
      </c>
      <c r="E39" s="11"/>
      <c r="F39" s="11">
        <f>C39*D39/2</f>
        <v>250</v>
      </c>
      <c r="G39" s="11"/>
      <c r="H39" s="11">
        <f>C39/2*D39</f>
        <v>250</v>
      </c>
      <c r="I39" s="11">
        <f>SUM(E39:H39)</f>
        <v>500</v>
      </c>
      <c r="J39" s="4"/>
    </row>
    <row r="40" spans="1:10" ht="12.75">
      <c r="A40" s="29" t="s">
        <v>42</v>
      </c>
      <c r="B40" s="23"/>
      <c r="C40" s="22"/>
      <c r="D40" s="21"/>
      <c r="E40" s="11"/>
      <c r="F40" s="11"/>
      <c r="G40" s="11"/>
      <c r="H40" s="11"/>
      <c r="I40" s="11"/>
      <c r="J40" s="4"/>
    </row>
    <row r="41" spans="1:10" ht="25.5">
      <c r="A41" s="20" t="s">
        <v>41</v>
      </c>
      <c r="B41" s="19" t="s">
        <v>17</v>
      </c>
      <c r="C41" s="18">
        <v>0.74</v>
      </c>
      <c r="D41" s="26">
        <v>2493.5</v>
      </c>
      <c r="E41" s="11">
        <f>$C$41*$D$41*3</f>
        <v>5535.57</v>
      </c>
      <c r="F41" s="11">
        <f>$C$41*$D$41*3</f>
        <v>5535.57</v>
      </c>
      <c r="G41" s="11">
        <f>$C$41*$D$41*3</f>
        <v>5535.57</v>
      </c>
      <c r="H41" s="11">
        <f>$C$41*$D$41*3</f>
        <v>5535.57</v>
      </c>
      <c r="I41" s="11">
        <f>SUM(E41:H41)</f>
        <v>22142.28</v>
      </c>
      <c r="J41" s="4"/>
    </row>
    <row r="42" spans="1:10" ht="12.75">
      <c r="A42" s="29" t="s">
        <v>49</v>
      </c>
      <c r="B42" s="23"/>
      <c r="C42" s="22"/>
      <c r="D42" s="21"/>
      <c r="E42" s="11"/>
      <c r="F42" s="11"/>
      <c r="G42" s="11"/>
      <c r="H42" s="11"/>
      <c r="I42" s="11"/>
      <c r="J42" s="4"/>
    </row>
    <row r="43" spans="1:10" ht="25.5">
      <c r="A43" s="28" t="s">
        <v>48</v>
      </c>
      <c r="B43" s="19" t="s">
        <v>17</v>
      </c>
      <c r="C43" s="27">
        <v>1.9</v>
      </c>
      <c r="D43" s="26">
        <v>2493.5</v>
      </c>
      <c r="E43" s="11">
        <f>$C$43*$D$43*3</f>
        <v>14212.949999999999</v>
      </c>
      <c r="F43" s="11">
        <f>$C$43*$D$43*3</f>
        <v>14212.949999999999</v>
      </c>
      <c r="G43" s="11">
        <f>$C$43*$D$43*3</f>
        <v>14212.949999999999</v>
      </c>
      <c r="H43" s="11">
        <f>$C$43*$D$43*3</f>
        <v>14212.949999999999</v>
      </c>
      <c r="I43" s="11">
        <f>SUM(E43:H43)</f>
        <v>56851.799999999996</v>
      </c>
      <c r="J43" s="4"/>
    </row>
    <row r="44" spans="1:10" ht="12.75">
      <c r="A44" s="25" t="s">
        <v>47</v>
      </c>
      <c r="B44" s="23"/>
      <c r="C44" s="22"/>
      <c r="D44" s="21"/>
      <c r="E44" s="11"/>
      <c r="F44" s="11"/>
      <c r="G44" s="11"/>
      <c r="H44" s="11"/>
      <c r="I44" s="11"/>
      <c r="J44" s="4"/>
    </row>
    <row r="45" spans="1:10" ht="25.5">
      <c r="A45" s="24" t="s">
        <v>46</v>
      </c>
      <c r="B45" s="23"/>
      <c r="C45" s="22"/>
      <c r="D45" s="21"/>
      <c r="E45" s="11">
        <v>3377</v>
      </c>
      <c r="F45" s="11">
        <v>3377</v>
      </c>
      <c r="G45" s="11">
        <v>3377</v>
      </c>
      <c r="H45" s="11">
        <v>3377</v>
      </c>
      <c r="I45" s="11">
        <f>SUM(E45:H45)</f>
        <v>13508</v>
      </c>
      <c r="J45" s="4"/>
    </row>
    <row r="46" spans="1:10" ht="25.5">
      <c r="A46" s="20" t="s">
        <v>45</v>
      </c>
      <c r="B46" s="19" t="s">
        <v>19</v>
      </c>
      <c r="C46" s="18">
        <v>4.1</v>
      </c>
      <c r="D46" s="17">
        <v>59</v>
      </c>
      <c r="E46" s="11">
        <f>$C$46*$D$46*3</f>
        <v>725.6999999999999</v>
      </c>
      <c r="F46" s="11">
        <f>$C$46*$D$46*3</f>
        <v>725.6999999999999</v>
      </c>
      <c r="G46" s="11">
        <f>$C$46*$D$46*3</f>
        <v>725.6999999999999</v>
      </c>
      <c r="H46" s="11">
        <f>$C$46*$D$46*3</f>
        <v>725.6999999999999</v>
      </c>
      <c r="I46" s="11">
        <f>SUM(E46:H46)</f>
        <v>2902.7999999999997</v>
      </c>
      <c r="J46" s="4"/>
    </row>
    <row r="47" spans="1:10" ht="12.75">
      <c r="A47" s="16" t="s">
        <v>20</v>
      </c>
      <c r="B47" s="14"/>
      <c r="C47" s="15"/>
      <c r="D47" s="14"/>
      <c r="E47" s="13">
        <f>SUM(E30:E46)</f>
        <v>80613.47</v>
      </c>
      <c r="F47" s="13">
        <f>SUM(F30:F46)</f>
        <v>72941.47</v>
      </c>
      <c r="G47" s="13">
        <f>SUM(G30:G46)</f>
        <v>64613.469999999994</v>
      </c>
      <c r="H47" s="13">
        <f>SUM(H30:H46)</f>
        <v>64863.469999999994</v>
      </c>
      <c r="I47" s="13">
        <f>SUM(I30:I46)</f>
        <v>283031.88</v>
      </c>
      <c r="J47" s="4"/>
    </row>
    <row r="48" spans="1:10" ht="12.75">
      <c r="A48" s="12" t="s">
        <v>33</v>
      </c>
      <c r="B48" s="2"/>
      <c r="C48" s="3"/>
      <c r="D48" s="2"/>
      <c r="E48" s="11">
        <f>$B$21/4</f>
        <v>7862.005500000001</v>
      </c>
      <c r="F48" s="11">
        <f>$B$21/4</f>
        <v>7862.005500000001</v>
      </c>
      <c r="G48" s="11">
        <f>$B$21/4</f>
        <v>7862.005500000001</v>
      </c>
      <c r="H48" s="11">
        <f>$B$21/4</f>
        <v>7862.005500000001</v>
      </c>
      <c r="I48" s="11">
        <f>SUM(E48:H48)</f>
        <v>31448.022000000004</v>
      </c>
      <c r="J48" s="4"/>
    </row>
    <row r="49" spans="1:10" ht="12.75">
      <c r="A49" s="10" t="s">
        <v>21</v>
      </c>
      <c r="B49" s="8"/>
      <c r="C49" s="9"/>
      <c r="D49" s="8"/>
      <c r="E49" s="7">
        <f>SUM(E47:E48)</f>
        <v>88475.4755</v>
      </c>
      <c r="F49" s="7">
        <f>SUM(F47:F48)</f>
        <v>80803.4755</v>
      </c>
      <c r="G49" s="7">
        <f>SUM(G47:G48)</f>
        <v>72475.4755</v>
      </c>
      <c r="H49" s="7">
        <f>SUM(H47:H48)</f>
        <v>72725.4755</v>
      </c>
      <c r="I49" s="7">
        <f>SUM(I47:I48)</f>
        <v>314479.902</v>
      </c>
      <c r="J49" s="4"/>
    </row>
    <row r="50" spans="1:10" ht="12.75">
      <c r="A50" s="6" t="s">
        <v>22</v>
      </c>
      <c r="B50" s="6"/>
      <c r="C50" s="6"/>
      <c r="D50" s="6"/>
      <c r="E50" s="6"/>
      <c r="F50" s="6"/>
      <c r="G50" s="6"/>
      <c r="H50" s="6"/>
      <c r="I50" s="5">
        <f>B22-I47</f>
        <v>0.31800000002840534</v>
      </c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56"/>
      <c r="B52" s="4"/>
      <c r="C52" s="4"/>
      <c r="D52" s="4"/>
      <c r="E52" s="46"/>
      <c r="F52" s="4"/>
      <c r="G52" s="4"/>
      <c r="H52" s="4"/>
      <c r="I52" s="4"/>
      <c r="J52" s="4"/>
    </row>
  </sheetData>
  <mergeCells count="9">
    <mergeCell ref="A13:I13"/>
    <mergeCell ref="A14:I14"/>
    <mergeCell ref="A15:I15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2014-03-25T05:43:53Z</dcterms:modified>
  <cp:category/>
  <cp:version/>
  <cp:contentType/>
  <cp:contentStatus/>
</cp:coreProperties>
</file>