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<sst xmlns="http://schemas.openxmlformats.org/spreadsheetml/2006/main" count="58" uniqueCount="48">
  <si>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</si>
  <si>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</si>
  <si>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Первомайская, 99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</si>
  <si>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</si>
  <si>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</si>
  <si>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</si>
  <si>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</si>
  <si>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</si>
  <si>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</si>
  <si>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</si>
  <si>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</si>
  <si>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</si>
  <si>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</si>
  <si>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</si>
  <si>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</si>
  <si>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</si>
  <si>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</si>
  <si>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</si>
  <si>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</si>
  <si>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</si>
  <si>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</si>
  <si>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</si>
  <si>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</si>
  <si>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</si>
  <si>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</si>
  <si>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</si>
  <si>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</si>
  <si>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</si>
  <si>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</si>
  <si>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</si>
  <si>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</si>
  <si>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</si>
  <si>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</si>
  <si>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</si>
  <si>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</si>
  <si>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</si>
  <si>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</si>
  <si>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</si>
  <si>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</si>
  <si>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</si>
  <si>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</si>
  <si>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</si>
  <si>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"_____"_______________2015г.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</si>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</sst>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22">
      <selection activeCell="P37" sqref="P37"/>
    </sheetView>
  </sheetViews>
  <sheetFormatPr defaultColWidth="9.140625" defaultRowHeight="12.75"/>
  <cols>
    <col min="1" max="1" width="41.28125" style="0" customWidth="1"/>
  </cols>
  <sheetData>
    <row r="1" spans="1:9" ht="12.75">
      <c r="A1" s="48" t="s">
        <v>47</v>
      </c>
      <c r="B1" s="48"/>
      <c r="C1" s="48"/>
      <c r="D1" s="48"/>
      <c r="E1" s="48"/>
      <c r="F1" s="48" t="s">
        <v>47</v>
      </c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9"/>
      <c r="I2" s="48"/>
    </row>
    <row r="3" spans="1:9" ht="12.75">
      <c r="A3" s="50" t="s">
        <v>46</v>
      </c>
      <c r="B3" s="48"/>
      <c r="C3" s="48"/>
      <c r="D3" s="48"/>
      <c r="E3" s="52" t="s">
        <v>45</v>
      </c>
      <c r="G3" s="48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9"/>
      <c r="I4" s="48"/>
    </row>
    <row r="5" spans="1:9" ht="12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50" t="s">
        <v>43</v>
      </c>
      <c r="B6" s="48"/>
      <c r="C6" s="48"/>
      <c r="D6" s="48"/>
      <c r="E6" s="48"/>
      <c r="F6" s="48" t="s">
        <v>44</v>
      </c>
      <c r="G6" s="48"/>
      <c r="H6" s="49"/>
      <c r="I6" s="48"/>
    </row>
    <row r="7" spans="1:9" ht="12.75">
      <c r="A7" s="50"/>
      <c r="B7" s="48"/>
      <c r="C7" s="48"/>
      <c r="D7" s="48"/>
      <c r="E7" s="48"/>
      <c r="F7" s="48"/>
      <c r="G7" s="51"/>
      <c r="H7" s="49"/>
      <c r="I7" s="48"/>
    </row>
    <row r="8" spans="1:9" ht="12.75">
      <c r="A8" s="50" t="s">
        <v>43</v>
      </c>
      <c r="B8" s="48"/>
      <c r="C8" s="48"/>
      <c r="D8" s="48"/>
      <c r="E8" s="48"/>
      <c r="F8" s="48" t="s">
        <v>42</v>
      </c>
      <c r="G8" s="48"/>
      <c r="H8" s="49"/>
      <c r="I8" s="48"/>
    </row>
    <row r="9" spans="1:9" ht="12.75">
      <c r="A9" s="50"/>
      <c r="B9" s="48"/>
      <c r="C9" s="48"/>
      <c r="D9" s="48"/>
      <c r="E9" s="48"/>
      <c r="F9" s="48"/>
      <c r="G9" s="48"/>
      <c r="H9" s="49"/>
      <c r="I9" s="48"/>
    </row>
    <row r="10" spans="1:9" ht="12.75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2.75">
      <c r="A11" s="41" t="s">
        <v>0</v>
      </c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2" t="s">
        <v>1</v>
      </c>
      <c r="B12" s="42"/>
      <c r="C12" s="42"/>
      <c r="D12" s="42"/>
      <c r="E12" s="42"/>
      <c r="F12" s="42"/>
      <c r="G12" s="42"/>
      <c r="H12" s="42"/>
      <c r="I12" s="42"/>
    </row>
    <row r="13" spans="1:9" ht="12.75">
      <c r="A13" s="42" t="s">
        <v>2</v>
      </c>
      <c r="B13" s="42"/>
      <c r="C13" s="42"/>
      <c r="D13" s="42"/>
      <c r="E13" s="42"/>
      <c r="F13" s="42"/>
      <c r="G13" s="42"/>
      <c r="H13" s="42"/>
      <c r="I13" s="42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38.25">
      <c r="A17" s="5" t="s">
        <v>5</v>
      </c>
      <c r="B17" s="6">
        <f>B21*D30*12</f>
        <v>87638.40000000001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B22*D37*12</f>
        <v>14228.351999999999</v>
      </c>
      <c r="C18" s="4"/>
      <c r="D18" s="4"/>
      <c r="E18" s="4"/>
      <c r="F18" s="4"/>
      <c r="G18" s="4"/>
      <c r="H18" s="4"/>
      <c r="I18" s="4"/>
    </row>
    <row r="19" spans="1:9" ht="12.75">
      <c r="A19" s="7" t="s">
        <v>7</v>
      </c>
      <c r="B19" s="6">
        <f>4800*12</f>
        <v>57600</v>
      </c>
      <c r="C19" s="4"/>
      <c r="D19" s="4"/>
      <c r="E19" s="4"/>
      <c r="F19" s="4"/>
      <c r="G19" s="4"/>
      <c r="H19" s="4"/>
      <c r="I19" s="4"/>
    </row>
    <row r="20" spans="1:9" ht="12.75">
      <c r="A20" s="8" t="s">
        <v>8</v>
      </c>
      <c r="B20" s="9">
        <f>B17+B18-B19</f>
        <v>44266.75200000001</v>
      </c>
      <c r="C20" s="4"/>
      <c r="D20" s="4"/>
      <c r="E20" s="4"/>
      <c r="F20" s="4"/>
      <c r="G20" s="4"/>
      <c r="H20" s="4"/>
      <c r="I20" s="4"/>
    </row>
    <row r="21" spans="1:9" ht="25.5">
      <c r="A21" s="5" t="s">
        <v>9</v>
      </c>
      <c r="B21" s="10">
        <v>17</v>
      </c>
      <c r="C21" s="4"/>
      <c r="D21" s="4"/>
      <c r="E21" s="4"/>
      <c r="F21" s="4"/>
      <c r="G21" s="4"/>
      <c r="H21" s="4"/>
      <c r="I21" s="4"/>
    </row>
    <row r="22" spans="1:9" ht="12.75">
      <c r="A22" s="5" t="s">
        <v>10</v>
      </c>
      <c r="B22" s="11">
        <v>2.76</v>
      </c>
      <c r="C22" s="4"/>
      <c r="D22" s="4"/>
      <c r="E22" s="4"/>
      <c r="F22" s="4"/>
      <c r="G22" s="4"/>
      <c r="H22" s="4"/>
      <c r="I22" s="4"/>
    </row>
    <row r="23" spans="1:9" ht="12.75">
      <c r="A23" s="8" t="s">
        <v>11</v>
      </c>
      <c r="B23" s="12">
        <f>SUM(B21:B22)</f>
        <v>19.759999999999998</v>
      </c>
      <c r="C23" s="4"/>
      <c r="D23" s="4"/>
      <c r="E23" s="4"/>
      <c r="F23" s="4"/>
      <c r="G23" s="4"/>
      <c r="H23" s="4"/>
      <c r="I23" s="4"/>
    </row>
    <row r="24" spans="1:9" ht="12.75">
      <c r="A24" s="43" t="s">
        <v>12</v>
      </c>
      <c r="B24" s="44" t="s">
        <v>13</v>
      </c>
      <c r="C24" s="44" t="s">
        <v>14</v>
      </c>
      <c r="D24" s="44" t="s">
        <v>15</v>
      </c>
      <c r="E24" s="46" t="s">
        <v>16</v>
      </c>
      <c r="F24" s="46"/>
      <c r="G24" s="46"/>
      <c r="H24" s="47"/>
      <c r="I24" s="43" t="s">
        <v>17</v>
      </c>
    </row>
    <row r="25" spans="1:9" ht="12.75">
      <c r="A25" s="43"/>
      <c r="B25" s="45"/>
      <c r="C25" s="45"/>
      <c r="D25" s="45"/>
      <c r="E25" s="2" t="s">
        <v>18</v>
      </c>
      <c r="F25" s="2" t="s">
        <v>19</v>
      </c>
      <c r="G25" s="2" t="s">
        <v>20</v>
      </c>
      <c r="H25" s="2" t="s">
        <v>21</v>
      </c>
      <c r="I25" s="43"/>
    </row>
    <row r="26" spans="1:9" ht="25.5">
      <c r="A26" s="13" t="s">
        <v>22</v>
      </c>
      <c r="B26" s="14"/>
      <c r="C26" s="14"/>
      <c r="D26" s="14"/>
      <c r="E26" s="2"/>
      <c r="F26" s="2"/>
      <c r="G26" s="2"/>
      <c r="H26" s="2"/>
      <c r="I26" s="14"/>
    </row>
    <row r="27" spans="1:9" ht="38.25" hidden="1">
      <c r="A27" s="15" t="s">
        <v>23</v>
      </c>
      <c r="B27" s="3" t="s">
        <v>24</v>
      </c>
      <c r="C27" s="2"/>
      <c r="D27" s="16">
        <v>429.6</v>
      </c>
      <c r="E27" s="6">
        <f>C27*D27*3</f>
        <v>0</v>
      </c>
      <c r="F27" s="6">
        <f>C27*D27*3</f>
        <v>0</v>
      </c>
      <c r="G27" s="6">
        <f>C27*D27*3</f>
        <v>0</v>
      </c>
      <c r="H27" s="6">
        <f>C27*D27*3</f>
        <v>0</v>
      </c>
      <c r="I27" s="6">
        <f>SUM(E27:H27)</f>
        <v>0</v>
      </c>
    </row>
    <row r="28" spans="1:9" ht="51">
      <c r="A28" s="17" t="s">
        <v>41</v>
      </c>
      <c r="B28" s="18" t="s">
        <v>25</v>
      </c>
      <c r="C28" s="19"/>
      <c r="D28" s="20"/>
      <c r="E28" s="21">
        <v>300</v>
      </c>
      <c r="F28" s="21">
        <f>E28</f>
        <v>300</v>
      </c>
      <c r="G28" s="21">
        <f>F28</f>
        <v>300</v>
      </c>
      <c r="H28" s="21">
        <f>G28</f>
        <v>300</v>
      </c>
      <c r="I28" s="21">
        <f>SUM(E28:H28)</f>
        <v>1200</v>
      </c>
    </row>
    <row r="29" spans="1:9" ht="38.25">
      <c r="A29" s="22" t="s">
        <v>26</v>
      </c>
      <c r="B29" s="18" t="s">
        <v>24</v>
      </c>
      <c r="C29" s="11">
        <v>1.06</v>
      </c>
      <c r="D29" s="20">
        <f>$D$27</f>
        <v>429.6</v>
      </c>
      <c r="E29" s="21">
        <f>C29*D29*3</f>
        <v>1366.1280000000002</v>
      </c>
      <c r="F29" s="21">
        <f>C29*D29*3</f>
        <v>1366.1280000000002</v>
      </c>
      <c r="G29" s="21">
        <f>C29*D29*3</f>
        <v>1366.1280000000002</v>
      </c>
      <c r="H29" s="21">
        <f>C29*D29*3</f>
        <v>1366.1280000000002</v>
      </c>
      <c r="I29" s="21">
        <f>SUM(E29:H29)</f>
        <v>5464.512000000001</v>
      </c>
    </row>
    <row r="30" spans="1:9" ht="38.25">
      <c r="A30" s="22" t="s">
        <v>27</v>
      </c>
      <c r="B30" s="18" t="s">
        <v>24</v>
      </c>
      <c r="C30" s="11">
        <v>1.55</v>
      </c>
      <c r="D30" s="20">
        <f>$D$27</f>
        <v>429.6</v>
      </c>
      <c r="E30" s="21">
        <f>C30*D30*3</f>
        <v>1997.6400000000003</v>
      </c>
      <c r="F30" s="21">
        <f>C30*D30*3</f>
        <v>1997.6400000000003</v>
      </c>
      <c r="G30" s="21">
        <f>C30*D30*3</f>
        <v>1997.6400000000003</v>
      </c>
      <c r="H30" s="21">
        <f>C30*D30*3</f>
        <v>1997.6400000000003</v>
      </c>
      <c r="I30" s="21">
        <f>SUM(E30:H30)</f>
        <v>7990.560000000001</v>
      </c>
    </row>
    <row r="31" spans="1:9" ht="38.25">
      <c r="A31" s="22" t="s">
        <v>28</v>
      </c>
      <c r="B31" s="18" t="s">
        <v>24</v>
      </c>
      <c r="C31" s="11">
        <v>1.1</v>
      </c>
      <c r="D31" s="20">
        <f>$D$27</f>
        <v>429.6</v>
      </c>
      <c r="E31" s="21">
        <f>C31*D31*3</f>
        <v>1417.6800000000003</v>
      </c>
      <c r="F31" s="21">
        <f>C31*D31*3</f>
        <v>1417.6800000000003</v>
      </c>
      <c r="G31" s="21">
        <f>C31*D31*3</f>
        <v>1417.6800000000003</v>
      </c>
      <c r="H31" s="21">
        <f>C31*D31*3</f>
        <v>1417.6800000000003</v>
      </c>
      <c r="I31" s="21">
        <f>SUM(E31:H31)</f>
        <v>5670.720000000001</v>
      </c>
    </row>
    <row r="32" spans="1:9" ht="25.5">
      <c r="A32" s="23" t="s">
        <v>29</v>
      </c>
      <c r="B32" s="11" t="s">
        <v>25</v>
      </c>
      <c r="C32" s="11"/>
      <c r="D32" s="21"/>
      <c r="E32" s="21">
        <v>0</v>
      </c>
      <c r="F32" s="21">
        <v>0</v>
      </c>
      <c r="G32" s="21">
        <v>0</v>
      </c>
      <c r="H32" s="21">
        <v>575</v>
      </c>
      <c r="I32" s="21">
        <f>E32+F32+G32+H32</f>
        <v>575</v>
      </c>
    </row>
    <row r="33" spans="1:9" ht="38.25">
      <c r="A33" s="22" t="s">
        <v>30</v>
      </c>
      <c r="B33" s="18" t="s">
        <v>24</v>
      </c>
      <c r="C33" s="11">
        <v>1.45</v>
      </c>
      <c r="D33" s="20">
        <f>$D$27</f>
        <v>429.6</v>
      </c>
      <c r="E33" s="21">
        <f>C33*D33*3</f>
        <v>1868.7599999999998</v>
      </c>
      <c r="F33" s="21">
        <f>C33*D33*3</f>
        <v>1868.7599999999998</v>
      </c>
      <c r="G33" s="21">
        <f>C33*D33*3</f>
        <v>1868.7599999999998</v>
      </c>
      <c r="H33" s="21">
        <f>C33*D33*3</f>
        <v>1868.7599999999998</v>
      </c>
      <c r="I33" s="21">
        <f>SUM(E33:H33)</f>
        <v>7475.039999999999</v>
      </c>
    </row>
    <row r="34" spans="1:9" ht="38.25">
      <c r="A34" s="23" t="s">
        <v>31</v>
      </c>
      <c r="B34" s="11" t="s">
        <v>25</v>
      </c>
      <c r="C34" s="11"/>
      <c r="D34" s="24"/>
      <c r="E34" s="21">
        <v>0</v>
      </c>
      <c r="F34" s="21">
        <f>E34</f>
        <v>0</v>
      </c>
      <c r="G34" s="21">
        <f>F34</f>
        <v>0</v>
      </c>
      <c r="H34" s="21">
        <v>464</v>
      </c>
      <c r="I34" s="21">
        <f>H34+G34+F34+E34</f>
        <v>464</v>
      </c>
    </row>
    <row r="35" spans="1:9" ht="25.5" hidden="1">
      <c r="A35" s="22" t="s">
        <v>32</v>
      </c>
      <c r="B35" s="25" t="s">
        <v>33</v>
      </c>
      <c r="C35" s="11">
        <v>1</v>
      </c>
      <c r="D35" s="21">
        <v>0</v>
      </c>
      <c r="E35" s="21"/>
      <c r="F35" s="21">
        <f>C35*D35/2</f>
        <v>0</v>
      </c>
      <c r="G35" s="21"/>
      <c r="H35" s="21">
        <f>C35*D35/2</f>
        <v>0</v>
      </c>
      <c r="I35" s="21">
        <f>F35+H35</f>
        <v>0</v>
      </c>
    </row>
    <row r="36" spans="1:9" ht="12.75">
      <c r="A36" s="26" t="s">
        <v>34</v>
      </c>
      <c r="B36" s="3"/>
      <c r="C36" s="2"/>
      <c r="D36" s="27"/>
      <c r="E36" s="6"/>
      <c r="F36" s="6"/>
      <c r="G36" s="6"/>
      <c r="H36" s="6"/>
      <c r="I36" s="6"/>
    </row>
    <row r="37" spans="1:9" ht="38.25">
      <c r="A37" s="15" t="s">
        <v>35</v>
      </c>
      <c r="B37" s="3" t="s">
        <v>24</v>
      </c>
      <c r="C37" s="11">
        <v>2.38</v>
      </c>
      <c r="D37" s="20">
        <f>$D$27</f>
        <v>429.6</v>
      </c>
      <c r="E37" s="6">
        <f>C37*D37*3</f>
        <v>3067.344</v>
      </c>
      <c r="F37" s="6">
        <f>C37*D37*3</f>
        <v>3067.344</v>
      </c>
      <c r="G37" s="6">
        <f>C37*D37*3</f>
        <v>3067.344</v>
      </c>
      <c r="H37" s="6">
        <f>C37*D37*3</f>
        <v>3067.344</v>
      </c>
      <c r="I37" s="6">
        <f>SUM(E37:H37)</f>
        <v>12269.376</v>
      </c>
    </row>
    <row r="38" spans="1:9" ht="12.75">
      <c r="A38" s="26" t="s">
        <v>36</v>
      </c>
      <c r="B38" s="14"/>
      <c r="C38" s="2"/>
      <c r="D38" s="28"/>
      <c r="E38" s="28"/>
      <c r="F38" s="28"/>
      <c r="G38" s="28"/>
      <c r="H38" s="28"/>
      <c r="I38" s="6"/>
    </row>
    <row r="39" spans="1:9" ht="25.5">
      <c r="A39" s="29" t="s">
        <v>37</v>
      </c>
      <c r="B39" s="14"/>
      <c r="C39" s="2"/>
      <c r="D39" s="28"/>
      <c r="E39" s="6">
        <f>I39/4</f>
        <v>789.5</v>
      </c>
      <c r="F39" s="6">
        <f>I39/4</f>
        <v>789.5</v>
      </c>
      <c r="G39" s="6">
        <f>I39/4</f>
        <v>789.5</v>
      </c>
      <c r="H39" s="6">
        <f>I39/4</f>
        <v>789.5</v>
      </c>
      <c r="I39" s="6">
        <v>3158</v>
      </c>
    </row>
    <row r="40" spans="1:9" ht="12.75">
      <c r="A40" s="30" t="s">
        <v>38</v>
      </c>
      <c r="B40" s="31"/>
      <c r="C40" s="32"/>
      <c r="D40" s="33"/>
      <c r="E40" s="9">
        <f>SUM(E27:E39)</f>
        <v>10807.052</v>
      </c>
      <c r="F40" s="9">
        <f>SUM(F27:F39)</f>
        <v>10807.052</v>
      </c>
      <c r="G40" s="9">
        <f>SUM(G27:G39)</f>
        <v>10807.052</v>
      </c>
      <c r="H40" s="9">
        <f>SUM(H27:H39)</f>
        <v>11846.052</v>
      </c>
      <c r="I40" s="9">
        <f>SUM(I27:I39)</f>
        <v>44267.208</v>
      </c>
    </row>
    <row r="41" spans="1:9" ht="12.75">
      <c r="A41" s="29" t="s">
        <v>7</v>
      </c>
      <c r="B41" s="14"/>
      <c r="C41" s="2"/>
      <c r="D41" s="16"/>
      <c r="E41" s="6">
        <f>I41/4</f>
        <v>14400</v>
      </c>
      <c r="F41" s="6">
        <f>I41/4</f>
        <v>14400</v>
      </c>
      <c r="G41" s="6">
        <f>I41/4</f>
        <v>14400</v>
      </c>
      <c r="H41" s="6">
        <f>I41/4</f>
        <v>14400</v>
      </c>
      <c r="I41" s="34">
        <f>B19</f>
        <v>57600</v>
      </c>
    </row>
    <row r="42" spans="1:9" ht="12.75">
      <c r="A42" s="35" t="s">
        <v>39</v>
      </c>
      <c r="B42" s="14"/>
      <c r="C42" s="2"/>
      <c r="D42" s="16"/>
      <c r="E42" s="34">
        <f>SUM(E40:E41)</f>
        <v>25207.052</v>
      </c>
      <c r="F42" s="34">
        <f>SUM(F40:F41)</f>
        <v>25207.052</v>
      </c>
      <c r="G42" s="34">
        <f>SUM(G40:G41)</f>
        <v>25207.052</v>
      </c>
      <c r="H42" s="34">
        <f>SUM(H40:H41)</f>
        <v>26246.052</v>
      </c>
      <c r="I42" s="34">
        <f>I40+I41</f>
        <v>101867.208</v>
      </c>
    </row>
    <row r="43" spans="1:9" ht="12.75">
      <c r="A43" s="36" t="s">
        <v>40</v>
      </c>
      <c r="B43" s="37"/>
      <c r="C43" s="38"/>
      <c r="D43" s="37"/>
      <c r="E43" s="39"/>
      <c r="F43" s="39"/>
      <c r="G43" s="39"/>
      <c r="H43" s="39"/>
      <c r="I43" s="40">
        <f>B20-I40</f>
        <v>-0.455999999991036</v>
      </c>
    </row>
  </sheetData>
  <mergeCells count="9">
    <mergeCell ref="A12:I12"/>
    <mergeCell ref="A13:I13"/>
    <mergeCell ref="E24:H24"/>
    <mergeCell ref="I24:I25"/>
    <mergeCell ref="A24:A25"/>
    <mergeCell ref="B24:B25"/>
    <mergeCell ref="C24:C25"/>
    <mergeCell ref="D24:D25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2015-08-03T04:57:33Z</dcterms:modified>
  <cp:category/>
  <cp:version/>
  <cp:contentType/>
  <cp:contentStatus/>
</cp:coreProperties>
</file>