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<sst xmlns="http://schemas.openxmlformats.org/spreadsheetml/2006/main" count="66" uniqueCount="55">
  <si>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</si>
  <si>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</si>
  <si>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</si>
  <si>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</si>
  <si>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</si>
  <si>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</si>
  <si>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</si>
  <si>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</si>
  <si>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</si>
  <si>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</si>
  <si>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</si>
  <si>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</si>
  <si>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</si>
  <si>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</si>
  <si>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</si>
  <si>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</si>
  <si>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</si>
  <si>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</si>
  <si>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</si>
  <si>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</si>
  <si>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</si>
  <si>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</si>
  <si>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</si>
  <si>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</si>
  <si>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</si>
  <si>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</si>
  <si>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</si>
  <si>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</si>
  <si>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</si>
  <si>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</si>
  <si>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</si>
  <si>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</si>
  <si>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</si>
  <si>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</si>
  <si>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</si>
  <si>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</si>
  <si>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м2 подвала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</si>
  <si>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</si>
  <si>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</si>
  <si>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</si>
  <si>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</si>
  <si>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</si>
  <si>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</si>
  <si>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</si>
  <si>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</si>
  <si>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</si>
  <si>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</si>
  <si>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</si>
  <si>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</si>
  <si>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</si>
  <si>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3.1. Обслуживание приборов учета тепловой энергии</t>
  </si>
  <si>
    <t>3. Обслуживание приборов учета тепловой энергии:</t>
  </si>
  <si>
    <t>2.1. Обслуживание газового оборудования</t>
  </si>
  <si>
    <t>2. Обслуживание газового оборудования:</t>
  </si>
  <si>
    <r>
      <t xml:space="preserve">по адресу: </t>
    </r>
    <r>
      <rPr>
        <b/>
        <sz val="10"/>
        <rFont val="Arial"/>
        <family val="2"/>
      </rPr>
      <t>ул. Лазарева, 6б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</si>
</sst>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37">
      <selection activeCell="J15" sqref="J15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5" t="s">
        <v>24</v>
      </c>
      <c r="B1" s="35"/>
      <c r="C1" s="35"/>
      <c r="D1" s="35"/>
      <c r="E1" s="35"/>
      <c r="F1" s="35" t="s">
        <v>24</v>
      </c>
      <c r="G1" s="35"/>
      <c r="H1" s="35"/>
      <c r="I1" s="35"/>
    </row>
    <row r="2" spans="1:9" ht="12.75">
      <c r="A2" s="24"/>
      <c r="B2" s="24"/>
      <c r="C2" s="24"/>
      <c r="D2" s="24"/>
      <c r="E2" s="24"/>
      <c r="F2" s="24"/>
      <c r="G2" s="24"/>
      <c r="H2" s="32"/>
      <c r="I2" s="24"/>
    </row>
    <row r="3" spans="1:9" ht="12.75">
      <c r="A3" s="33" t="s">
        <v>23</v>
      </c>
      <c r="B3" s="24"/>
      <c r="C3" s="24"/>
      <c r="D3" s="24"/>
      <c r="E3" s="24"/>
      <c r="F3" s="46" t="s">
        <v>34</v>
      </c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32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33" t="s">
        <v>0</v>
      </c>
      <c r="B6" s="24"/>
      <c r="C6" s="24"/>
      <c r="D6" s="24"/>
      <c r="E6" s="24"/>
      <c r="F6" s="24" t="s">
        <v>33</v>
      </c>
      <c r="G6" s="24"/>
      <c r="H6" s="32"/>
      <c r="I6" s="24"/>
    </row>
    <row r="7" spans="1:9" ht="12.75">
      <c r="A7" s="33"/>
      <c r="B7" s="24"/>
      <c r="C7" s="24"/>
      <c r="D7" s="24"/>
      <c r="E7" s="24"/>
      <c r="F7" s="24"/>
      <c r="G7" s="34"/>
      <c r="H7" s="32"/>
      <c r="I7" s="24"/>
    </row>
    <row r="8" spans="1:9" ht="12.75">
      <c r="A8" s="33" t="s">
        <v>0</v>
      </c>
      <c r="B8" s="24"/>
      <c r="C8" s="24"/>
      <c r="D8" s="24"/>
      <c r="E8" s="24"/>
      <c r="F8" s="24"/>
      <c r="G8" s="24"/>
      <c r="H8" s="32"/>
      <c r="I8" s="24"/>
    </row>
    <row r="9" spans="1:9" ht="12.75">
      <c r="A9" s="33"/>
      <c r="B9" s="24"/>
      <c r="C9" s="24"/>
      <c r="D9" s="24"/>
      <c r="E9" s="24"/>
      <c r="F9" s="24"/>
      <c r="G9" s="24"/>
      <c r="H9" s="32"/>
      <c r="I9" s="24"/>
    </row>
    <row r="10" spans="1:9" ht="12.75">
      <c r="A10" s="33"/>
      <c r="B10" s="24"/>
      <c r="C10" s="24"/>
      <c r="D10" s="24"/>
      <c r="E10" s="24"/>
      <c r="F10" s="24"/>
      <c r="G10" s="24"/>
      <c r="H10" s="32"/>
      <c r="I10" s="24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47" t="s">
        <v>32</v>
      </c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8" t="s">
        <v>1</v>
      </c>
      <c r="B14" s="48"/>
      <c r="C14" s="48"/>
      <c r="D14" s="48"/>
      <c r="E14" s="48"/>
      <c r="F14" s="48"/>
      <c r="G14" s="48"/>
      <c r="H14" s="48"/>
      <c r="I14" s="48"/>
    </row>
    <row r="15" spans="1:9" ht="12.75">
      <c r="A15" s="48" t="s">
        <v>54</v>
      </c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51">
      <c r="A17" s="2"/>
      <c r="B17" s="23" t="s">
        <v>2</v>
      </c>
      <c r="C17" s="24"/>
      <c r="D17" s="24"/>
      <c r="E17" s="24"/>
      <c r="F17" s="24"/>
      <c r="G17" s="24"/>
      <c r="H17" s="24"/>
      <c r="I17" s="24"/>
    </row>
    <row r="18" spans="1:9" ht="12.75">
      <c r="A18" s="30" t="s">
        <v>38</v>
      </c>
      <c r="B18" s="1">
        <v>0</v>
      </c>
      <c r="C18" s="24"/>
      <c r="D18" s="24"/>
      <c r="E18" s="24"/>
      <c r="F18" s="24"/>
      <c r="G18" s="24"/>
      <c r="H18" s="24"/>
      <c r="I18" s="24"/>
    </row>
    <row r="19" spans="1:9" ht="25.5">
      <c r="A19" s="31" t="s">
        <v>29</v>
      </c>
      <c r="B19" s="1">
        <v>351117.31</v>
      </c>
      <c r="C19" s="24"/>
      <c r="D19" s="24"/>
      <c r="E19" s="24"/>
      <c r="F19" s="24"/>
      <c r="G19" s="24"/>
      <c r="H19" s="24"/>
      <c r="I19" s="24"/>
    </row>
    <row r="20" spans="1:9" ht="25.5">
      <c r="A20" s="31" t="s">
        <v>28</v>
      </c>
      <c r="B20" s="1">
        <v>22366.85</v>
      </c>
      <c r="C20" s="24"/>
      <c r="D20" s="24"/>
      <c r="E20" s="24"/>
      <c r="F20" s="24"/>
      <c r="G20" s="24"/>
      <c r="H20" s="24"/>
      <c r="I20" s="24"/>
    </row>
    <row r="21" spans="1:9" ht="12.75">
      <c r="A21" s="31" t="s">
        <v>27</v>
      </c>
      <c r="B21" s="1">
        <v>92421.5</v>
      </c>
      <c r="C21" s="24"/>
      <c r="D21" s="24"/>
      <c r="E21" s="24"/>
      <c r="F21" s="24"/>
      <c r="G21" s="24"/>
      <c r="H21" s="24"/>
      <c r="I21" s="24"/>
    </row>
    <row r="22" spans="1:9" ht="12.75">
      <c r="A22" s="3" t="s">
        <v>35</v>
      </c>
      <c r="B22" s="1">
        <f>(B19++B20+B21)*10%</f>
        <v>46590.566</v>
      </c>
      <c r="C22" s="24"/>
      <c r="D22" s="24"/>
      <c r="E22" s="24"/>
      <c r="F22" s="24"/>
      <c r="G22" s="24"/>
      <c r="H22" s="24"/>
      <c r="I22" s="24"/>
    </row>
    <row r="23" spans="1:9" ht="12.75">
      <c r="A23" s="28" t="s">
        <v>37</v>
      </c>
      <c r="B23" s="4">
        <f>B18+B20+B19+B21-B22</f>
        <v>419315.094</v>
      </c>
      <c r="C23" s="24"/>
      <c r="D23" s="24"/>
      <c r="E23" s="24"/>
      <c r="F23" s="24"/>
      <c r="G23" s="24"/>
      <c r="H23" s="24"/>
      <c r="I23" s="24"/>
    </row>
    <row r="24" spans="1:9" ht="25.5">
      <c r="A24" s="31" t="s">
        <v>26</v>
      </c>
      <c r="B24" s="29">
        <f>7.5+0.82</f>
        <v>8.32</v>
      </c>
      <c r="C24" s="24"/>
      <c r="D24" s="24"/>
      <c r="E24" s="24"/>
      <c r="F24" s="24"/>
      <c r="G24" s="24"/>
      <c r="H24" s="24"/>
      <c r="I24" s="24"/>
    </row>
    <row r="25" spans="1:9" ht="25.5">
      <c r="A25" s="31" t="s">
        <v>31</v>
      </c>
      <c r="B25" s="29">
        <v>0.53</v>
      </c>
      <c r="C25" s="24"/>
      <c r="D25" s="24"/>
      <c r="E25" s="24"/>
      <c r="F25" s="24"/>
      <c r="G25" s="24"/>
      <c r="H25" s="24"/>
      <c r="I25" s="24"/>
    </row>
    <row r="26" spans="1:9" ht="12.75">
      <c r="A26" s="30" t="s">
        <v>3</v>
      </c>
      <c r="B26" s="29">
        <v>2.19</v>
      </c>
      <c r="C26" s="24"/>
      <c r="D26" s="24"/>
      <c r="E26" s="24"/>
      <c r="F26" s="24"/>
      <c r="G26" s="24"/>
      <c r="H26" s="24"/>
      <c r="I26" s="24"/>
    </row>
    <row r="27" spans="1:9" ht="12.75">
      <c r="A27" s="28" t="s">
        <v>30</v>
      </c>
      <c r="B27" s="27">
        <f>SUM(B24:B26)</f>
        <v>11.04</v>
      </c>
      <c r="C27" s="24"/>
      <c r="D27" s="24"/>
      <c r="E27" s="24"/>
      <c r="F27" s="24"/>
      <c r="G27" s="24"/>
      <c r="H27" s="24"/>
      <c r="I27" s="24"/>
    </row>
    <row r="28" spans="1:9" ht="12.75">
      <c r="A28" s="26"/>
      <c r="B28" s="25"/>
      <c r="C28" s="24"/>
      <c r="D28" s="24"/>
      <c r="E28" s="24"/>
      <c r="F28" s="24"/>
      <c r="G28" s="24"/>
      <c r="H28" s="24"/>
      <c r="I28" s="24"/>
    </row>
    <row r="29" spans="1:9" ht="12.75" customHeight="1">
      <c r="A29" s="49" t="s">
        <v>4</v>
      </c>
      <c r="B29" s="50" t="s">
        <v>5</v>
      </c>
      <c r="C29" s="49" t="s">
        <v>6</v>
      </c>
      <c r="D29" s="50" t="s">
        <v>7</v>
      </c>
      <c r="E29" s="51" t="s">
        <v>8</v>
      </c>
      <c r="F29" s="52"/>
      <c r="G29" s="52"/>
      <c r="H29" s="53"/>
      <c r="I29" s="49" t="s">
        <v>9</v>
      </c>
    </row>
    <row r="30" spans="1:9" ht="12.75">
      <c r="A30" s="50"/>
      <c r="B30" s="50"/>
      <c r="C30" s="50"/>
      <c r="D30" s="50"/>
      <c r="E30" s="10" t="s">
        <v>10</v>
      </c>
      <c r="F30" s="11" t="s">
        <v>11</v>
      </c>
      <c r="G30" s="11" t="s">
        <v>12</v>
      </c>
      <c r="H30" s="11" t="s">
        <v>13</v>
      </c>
      <c r="I30" s="50"/>
    </row>
    <row r="31" spans="1:9" ht="25.5">
      <c r="A31" s="22" t="s">
        <v>14</v>
      </c>
      <c r="B31" s="21"/>
      <c r="C31" s="21"/>
      <c r="D31" s="21"/>
      <c r="E31" s="10"/>
      <c r="F31" s="11"/>
      <c r="G31" s="11"/>
      <c r="H31" s="11"/>
      <c r="I31" s="21"/>
    </row>
    <row r="32" spans="1:9" ht="12.75">
      <c r="A32" s="16" t="s">
        <v>15</v>
      </c>
      <c r="B32" s="7"/>
      <c r="C32" s="18"/>
      <c r="D32" s="10"/>
      <c r="E32" s="1">
        <v>20000</v>
      </c>
      <c r="F32" s="1">
        <v>10000</v>
      </c>
      <c r="G32" s="1">
        <v>5000</v>
      </c>
      <c r="H32" s="1">
        <v>5000</v>
      </c>
      <c r="I32" s="1">
        <f>SUM(E32:H32)</f>
        <v>40000</v>
      </c>
    </row>
    <row r="33" spans="1:9" ht="25.5">
      <c r="A33" s="20" t="s">
        <v>16</v>
      </c>
      <c r="B33" s="7" t="s">
        <v>17</v>
      </c>
      <c r="C33" s="6">
        <v>0.6</v>
      </c>
      <c r="D33" s="14">
        <v>3516.8</v>
      </c>
      <c r="E33" s="1">
        <f>$C$33*$D$33*3</f>
        <v>6330.24</v>
      </c>
      <c r="F33" s="1">
        <f>$C$33*$D$33*3</f>
        <v>6330.24</v>
      </c>
      <c r="G33" s="1">
        <f>$C$33*$D$33*3</f>
        <v>6330.24</v>
      </c>
      <c r="H33" s="1">
        <f>$C$33*$D$33*3</f>
        <v>6330.24</v>
      </c>
      <c r="I33" s="1">
        <f>SUM(E33:H33)</f>
        <v>25320.96</v>
      </c>
    </row>
    <row r="34" spans="1:9" ht="25.5">
      <c r="A34" s="20" t="s">
        <v>25</v>
      </c>
      <c r="B34" s="7" t="s">
        <v>17</v>
      </c>
      <c r="C34" s="18">
        <v>1.13</v>
      </c>
      <c r="D34" s="14">
        <v>3516.8</v>
      </c>
      <c r="E34" s="1">
        <f>$C$34*$D$34*3</f>
        <v>11921.952</v>
      </c>
      <c r="F34" s="1">
        <f>$C$34*$D$34*3</f>
        <v>11921.952</v>
      </c>
      <c r="G34" s="1">
        <f>$C$34*$D$34*3</f>
        <v>11921.952</v>
      </c>
      <c r="H34" s="1">
        <f>$C$34*$D$34*3</f>
        <v>11921.952</v>
      </c>
      <c r="I34" s="1">
        <f>SUM(E34:H34)</f>
        <v>47687.808</v>
      </c>
    </row>
    <row r="35" spans="1:9" ht="25.5">
      <c r="A35" s="16" t="s">
        <v>18</v>
      </c>
      <c r="B35" s="7" t="s">
        <v>17</v>
      </c>
      <c r="C35" s="18">
        <v>0.47</v>
      </c>
      <c r="D35" s="14">
        <v>3516.8</v>
      </c>
      <c r="E35" s="1">
        <f>$C$35*$D$35*3</f>
        <v>4958.688</v>
      </c>
      <c r="F35" s="1">
        <f>$C$35*$D$35*3</f>
        <v>4958.688</v>
      </c>
      <c r="G35" s="1">
        <f>$C$35*$D$35*3</f>
        <v>4958.688</v>
      </c>
      <c r="H35" s="1">
        <f>$C$35*$D$35*3</f>
        <v>4958.688</v>
      </c>
      <c r="I35" s="1">
        <f>SUM(E35:H35)</f>
        <v>19834.752</v>
      </c>
    </row>
    <row r="36" spans="1:9" ht="25.5">
      <c r="A36" s="20" t="s">
        <v>42</v>
      </c>
      <c r="B36" s="7" t="s">
        <v>17</v>
      </c>
      <c r="C36" s="6">
        <v>0.3</v>
      </c>
      <c r="D36" s="14">
        <v>3516.8</v>
      </c>
      <c r="E36" s="1">
        <f>$C$36*$D$36*3</f>
        <v>3165.12</v>
      </c>
      <c r="F36" s="1">
        <f>$C$36*$D$36*3</f>
        <v>3165.12</v>
      </c>
      <c r="G36" s="1">
        <f>$C$36*$D$36*3</f>
        <v>3165.12</v>
      </c>
      <c r="H36" s="1">
        <f>$C$36*$D$36*3</f>
        <v>3165.12</v>
      </c>
      <c r="I36" s="1">
        <f>SUM(E36:H36)</f>
        <v>12660.48</v>
      </c>
    </row>
    <row r="37" spans="1:9" ht="25.5">
      <c r="A37" s="19" t="s">
        <v>41</v>
      </c>
      <c r="B37" s="10"/>
      <c r="C37" s="10"/>
      <c r="D37" s="10"/>
      <c r="E37" s="1">
        <v>5000</v>
      </c>
      <c r="F37" s="1">
        <v>5549</v>
      </c>
      <c r="G37" s="1">
        <v>5000</v>
      </c>
      <c r="H37" s="1">
        <v>5000</v>
      </c>
      <c r="I37" s="1">
        <f>SUM(E37:H37)</f>
        <v>20549</v>
      </c>
    </row>
    <row r="38" spans="1:9" ht="25.5">
      <c r="A38" s="12" t="s">
        <v>40</v>
      </c>
      <c r="B38" s="7" t="s">
        <v>17</v>
      </c>
      <c r="C38" s="6">
        <v>1.2</v>
      </c>
      <c r="D38" s="14">
        <v>3516.8</v>
      </c>
      <c r="E38" s="1">
        <f>$C$38*$D$38*3</f>
        <v>12660.48</v>
      </c>
      <c r="F38" s="1">
        <f>$C$38*$D$38*3</f>
        <v>12660.48</v>
      </c>
      <c r="G38" s="1">
        <f>$C$38*$D$38*3</f>
        <v>12660.48</v>
      </c>
      <c r="H38" s="1">
        <f>$C$38*$D$38*3</f>
        <v>12660.48</v>
      </c>
      <c r="I38" s="1">
        <f>SUM(E38:H38)</f>
        <v>50641.92</v>
      </c>
    </row>
    <row r="39" spans="1:9" ht="25.5">
      <c r="A39" s="12" t="s">
        <v>39</v>
      </c>
      <c r="B39" s="7" t="s">
        <v>17</v>
      </c>
      <c r="C39" s="6">
        <v>0.8</v>
      </c>
      <c r="D39" s="14">
        <v>3516.8</v>
      </c>
      <c r="E39" s="1">
        <f>$C$39*$D$39*3</f>
        <v>8440.320000000002</v>
      </c>
      <c r="F39" s="1">
        <f>$C$39*$D$39*3</f>
        <v>8440.320000000002</v>
      </c>
      <c r="G39" s="1">
        <f>$C$39*$D$39*3</f>
        <v>8440.320000000002</v>
      </c>
      <c r="H39" s="1">
        <f>$C$39*$D$39*3</f>
        <v>8440.320000000002</v>
      </c>
      <c r="I39" s="1">
        <f>SUM(E39:H39)</f>
        <v>33761.280000000006</v>
      </c>
    </row>
    <row r="40" spans="1:9" ht="38.25">
      <c r="A40" s="12" t="s">
        <v>44</v>
      </c>
      <c r="B40" s="10"/>
      <c r="C40" s="10"/>
      <c r="D40" s="10"/>
      <c r="E40" s="1">
        <v>4000</v>
      </c>
      <c r="F40" s="1">
        <v>3000</v>
      </c>
      <c r="G40" s="1">
        <v>3000</v>
      </c>
      <c r="H40" s="1">
        <v>3000</v>
      </c>
      <c r="I40" s="1">
        <f>SUM(E40:H40)</f>
        <v>13000</v>
      </c>
    </row>
    <row r="41" spans="1:9" ht="12.75">
      <c r="A41" s="16" t="s">
        <v>43</v>
      </c>
      <c r="B41" s="11" t="s">
        <v>36</v>
      </c>
      <c r="C41" s="10">
        <v>1</v>
      </c>
      <c r="D41" s="9">
        <v>500</v>
      </c>
      <c r="E41" s="1"/>
      <c r="F41" s="1">
        <f>C41*D41/2</f>
        <v>250</v>
      </c>
      <c r="G41" s="1"/>
      <c r="H41" s="1">
        <f>C41/2*D41</f>
        <v>250</v>
      </c>
      <c r="I41" s="1">
        <f>SUM(E41:H41)</f>
        <v>500</v>
      </c>
    </row>
    <row r="42" spans="1:9" ht="12.75">
      <c r="A42" s="17" t="s">
        <v>53</v>
      </c>
      <c r="B42" s="11"/>
      <c r="C42" s="10"/>
      <c r="D42" s="9"/>
      <c r="E42" s="1"/>
      <c r="F42" s="1"/>
      <c r="G42" s="1"/>
      <c r="H42" s="1"/>
      <c r="I42" s="1"/>
    </row>
    <row r="43" spans="1:9" ht="25.5">
      <c r="A43" s="8" t="s">
        <v>52</v>
      </c>
      <c r="B43" s="7" t="s">
        <v>17</v>
      </c>
      <c r="C43" s="6">
        <v>0.74</v>
      </c>
      <c r="D43" s="14">
        <v>3516.8</v>
      </c>
      <c r="E43" s="1">
        <f>$C$43*$D$43*3</f>
        <v>7807.296</v>
      </c>
      <c r="F43" s="1">
        <f>$C$43*$D$43*3</f>
        <v>7807.296</v>
      </c>
      <c r="G43" s="1">
        <f>$C$43*$D$43*3</f>
        <v>7807.296</v>
      </c>
      <c r="H43" s="1">
        <f>$C$43*$D$43*3</f>
        <v>7807.296</v>
      </c>
      <c r="I43" s="1">
        <f>SUM(E43:H43)</f>
        <v>31229.184</v>
      </c>
    </row>
    <row r="44" spans="1:9" ht="12.75">
      <c r="A44" s="17" t="s">
        <v>51</v>
      </c>
      <c r="B44" s="11"/>
      <c r="C44" s="10"/>
      <c r="D44" s="14"/>
      <c r="E44" s="1"/>
      <c r="F44" s="1"/>
      <c r="G44" s="1"/>
      <c r="H44" s="1"/>
      <c r="I44" s="1"/>
    </row>
    <row r="45" spans="1:9" ht="25.5">
      <c r="A45" s="16" t="s">
        <v>50</v>
      </c>
      <c r="B45" s="7" t="s">
        <v>17</v>
      </c>
      <c r="C45" s="10">
        <v>0.48</v>
      </c>
      <c r="D45" s="14">
        <v>3516.8</v>
      </c>
      <c r="E45" s="1">
        <f>$C$45*$D$45*3</f>
        <v>5064.192</v>
      </c>
      <c r="F45" s="1">
        <f>$C$45*$D$45*3</f>
        <v>5064.192</v>
      </c>
      <c r="G45" s="1">
        <f>$C$45*$D$45*3</f>
        <v>5064.192</v>
      </c>
      <c r="H45" s="1">
        <f>$C$45*$D$45*3</f>
        <v>5064.192</v>
      </c>
      <c r="I45" s="1">
        <f>SUM(E45:H45)</f>
        <v>20256.768</v>
      </c>
    </row>
    <row r="46" spans="1:9" ht="12.75">
      <c r="A46" s="17" t="s">
        <v>49</v>
      </c>
      <c r="B46" s="11"/>
      <c r="C46" s="10"/>
      <c r="D46" s="9"/>
      <c r="E46" s="1"/>
      <c r="F46" s="1"/>
      <c r="G46" s="1"/>
      <c r="H46" s="1"/>
      <c r="I46" s="1"/>
    </row>
    <row r="47" spans="1:9" ht="25.5">
      <c r="A47" s="16" t="s">
        <v>48</v>
      </c>
      <c r="B47" s="7" t="s">
        <v>17</v>
      </c>
      <c r="C47" s="15">
        <v>1.9</v>
      </c>
      <c r="D47" s="14">
        <v>3516.8</v>
      </c>
      <c r="E47" s="1">
        <f>$C$47*$D$47*3</f>
        <v>20045.760000000002</v>
      </c>
      <c r="F47" s="1">
        <f>$C$47*$D$47*3</f>
        <v>20045.760000000002</v>
      </c>
      <c r="G47" s="1">
        <f>$C$47*$D$47*3</f>
        <v>20045.760000000002</v>
      </c>
      <c r="H47" s="1">
        <f>$C$47*$D$47*3</f>
        <v>20045.760000000002</v>
      </c>
      <c r="I47" s="1">
        <f>SUM(E47:H47)</f>
        <v>80183.04000000001</v>
      </c>
    </row>
    <row r="48" spans="1:9" ht="12.75">
      <c r="A48" s="13" t="s">
        <v>47</v>
      </c>
      <c r="B48" s="11"/>
      <c r="C48" s="10"/>
      <c r="D48" s="9"/>
      <c r="E48" s="1"/>
      <c r="F48" s="1"/>
      <c r="G48" s="1"/>
      <c r="H48" s="1"/>
      <c r="I48" s="1"/>
    </row>
    <row r="49" spans="1:9" ht="25.5">
      <c r="A49" s="12" t="s">
        <v>46</v>
      </c>
      <c r="B49" s="11"/>
      <c r="C49" s="10"/>
      <c r="D49" s="9"/>
      <c r="E49" s="1">
        <v>4913.85</v>
      </c>
      <c r="F49" s="1">
        <v>4913.85</v>
      </c>
      <c r="G49" s="1">
        <v>4913.85</v>
      </c>
      <c r="H49" s="1">
        <v>4913.85</v>
      </c>
      <c r="I49" s="1">
        <f>SUM(E49:H49)</f>
        <v>19655.4</v>
      </c>
    </row>
    <row r="50" spans="1:9" ht="25.5">
      <c r="A50" s="8" t="s">
        <v>45</v>
      </c>
      <c r="B50" s="7" t="s">
        <v>19</v>
      </c>
      <c r="C50" s="6">
        <v>4.1</v>
      </c>
      <c r="D50" s="5">
        <v>82</v>
      </c>
      <c r="E50" s="1">
        <f>$C$50*$D$50*3</f>
        <v>1008.5999999999999</v>
      </c>
      <c r="F50" s="1">
        <f>$C$50*$D$50*3</f>
        <v>1008.5999999999999</v>
      </c>
      <c r="G50" s="1">
        <f>$C$50*$D$50*3</f>
        <v>1008.5999999999999</v>
      </c>
      <c r="H50" s="1">
        <f>$C$50*$D$50*3</f>
        <v>1008.5999999999999</v>
      </c>
      <c r="I50" s="1">
        <f>SUM(E50:H50)</f>
        <v>4034.3999999999996</v>
      </c>
    </row>
    <row r="51" spans="1:9" ht="12.75">
      <c r="A51" s="45" t="s">
        <v>20</v>
      </c>
      <c r="B51" s="43"/>
      <c r="C51" s="44"/>
      <c r="D51" s="43"/>
      <c r="E51" s="4">
        <f>SUM(E32:E50)</f>
        <v>115316.49800000002</v>
      </c>
      <c r="F51" s="4">
        <f>SUM(F32:F50)</f>
        <v>105115.49799999999</v>
      </c>
      <c r="G51" s="4">
        <f>SUM(G32:G50)</f>
        <v>99316.49799999999</v>
      </c>
      <c r="H51" s="4">
        <f>SUM(H32:H50)</f>
        <v>99566.49799999999</v>
      </c>
      <c r="I51" s="4">
        <f>SUM(I32:I50)</f>
        <v>419314.99199999997</v>
      </c>
    </row>
    <row r="52" spans="1:9" ht="12.75">
      <c r="A52" s="3" t="s">
        <v>35</v>
      </c>
      <c r="B52" s="2"/>
      <c r="C52" s="42"/>
      <c r="D52" s="2"/>
      <c r="E52" s="1">
        <f>$B$22/4</f>
        <v>11647.6415</v>
      </c>
      <c r="F52" s="1">
        <f>$B$22/4</f>
        <v>11647.6415</v>
      </c>
      <c r="G52" s="1">
        <f>$B$22/4</f>
        <v>11647.6415</v>
      </c>
      <c r="H52" s="1">
        <f>$B$22/4</f>
        <v>11647.6415</v>
      </c>
      <c r="I52" s="1">
        <f>SUM(E52:H52)</f>
        <v>46590.566</v>
      </c>
    </row>
    <row r="53" spans="1:9" ht="12.75">
      <c r="A53" s="41" t="s">
        <v>21</v>
      </c>
      <c r="B53" s="39"/>
      <c r="C53" s="40"/>
      <c r="D53" s="39"/>
      <c r="E53" s="38">
        <f>SUM(E51:E52)</f>
        <v>126964.13950000002</v>
      </c>
      <c r="F53" s="38">
        <f>SUM(F51:F52)</f>
        <v>116763.13949999999</v>
      </c>
      <c r="G53" s="38">
        <f>SUM(G51:G52)</f>
        <v>110964.13949999999</v>
      </c>
      <c r="H53" s="38">
        <f>SUM(H51:H52)</f>
        <v>111214.13949999999</v>
      </c>
      <c r="I53" s="38">
        <f>SUM(I51:I52)</f>
        <v>465905.55799999996</v>
      </c>
    </row>
    <row r="54" spans="1:9" ht="12.75">
      <c r="A54" s="37" t="s">
        <v>22</v>
      </c>
      <c r="B54" s="37"/>
      <c r="C54" s="37"/>
      <c r="D54" s="37"/>
      <c r="E54" s="37"/>
      <c r="F54" s="37"/>
      <c r="G54" s="37"/>
      <c r="H54" s="37"/>
      <c r="I54" s="36">
        <f>B23-I51</f>
        <v>0.10200000001350418</v>
      </c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</sheetData>
  <mergeCells count="9">
    <mergeCell ref="A13:I13"/>
    <mergeCell ref="A14:I14"/>
    <mergeCell ref="A15:I15"/>
    <mergeCell ref="A29:A30"/>
    <mergeCell ref="I29:I30"/>
    <mergeCell ref="B29:B30"/>
    <mergeCell ref="C29:C30"/>
    <mergeCell ref="D29:D30"/>
    <mergeCell ref="E29:H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2014-03-25T05:57:10Z</dcterms:modified>
  <cp:category/>
  <cp:version/>
  <cp:contentType/>
  <cp:contentStatus/>
</cp:coreProperties>
</file>