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<sst xmlns="http://schemas.openxmlformats.org/spreadsheetml/2006/main" count="74" uniqueCount="60">
  <si>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</si>
  <si>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</si>
  <si>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</si>
  <si>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</si>
  <si>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</si>
  <si>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</si>
  <si>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</si>
  <si>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</si>
  <si>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Лазарева, 5/2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</si>
  <si>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</si>
  <si>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</si>
  <si>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</si>
  <si>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</si>
  <si>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</si>
  <si>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</si>
  <si>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</si>
  <si>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</si>
  <si>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</si>
  <si>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</si>
  <si>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</si>
  <si>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</si>
  <si>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</si>
  <si>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</si>
  <si>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</si>
  <si>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</si>
  <si>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</si>
  <si>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</si>
  <si>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</si>
  <si>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</si>
  <si>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</si>
  <si>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</si>
  <si>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</si>
  <si>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</si>
  <si>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</si>
  <si>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</si>
  <si>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</si>
  <si>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</si>
  <si>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</si>
  <si>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</si>
  <si>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</si>
  <si>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</si>
  <si>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</si>
  <si>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</si>
  <si>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</si>
  <si>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</si>
  <si>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</si>
  <si>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</si>
  <si>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</si>
  <si>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</si>
  <si>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ТБО</t>
  </si>
  <si>
    <t>3.2  Вывоз КГО</t>
  </si>
  <si>
    <t>4. Прочее:</t>
  </si>
  <si>
    <t>4.1. Единый минимальный налог</t>
  </si>
  <si>
    <t>4.2. Сброс теплофикационной воды при подготовке системы отопления</t>
  </si>
  <si>
    <t>4.3. За траты на печать квитанций и обработку платежей</t>
  </si>
  <si>
    <t>л/с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</si>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</sst>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:IV57"/>
    </sheetView>
  </sheetViews>
  <sheetFormatPr defaultColWidth="9.140625" defaultRowHeight="12.75"/>
  <cols>
    <col min="1" max="1" width="44.57421875" style="0" customWidth="1"/>
    <col min="2" max="2" width="18.5742187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172260.59999999998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B23*D43*12</f>
        <v>30876.899999999998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B24*D47*12</f>
        <v>71179.38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35661.1944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238655.6856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5.3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0.95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2.19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8.44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6.21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 hidden="1">
      <c r="A30" s="30" t="s">
        <v>31</v>
      </c>
      <c r="B30" s="11" t="s">
        <v>32</v>
      </c>
      <c r="C30" s="10">
        <v>0</v>
      </c>
      <c r="D30" s="31">
        <v>2708.5</v>
      </c>
      <c r="E30" s="14">
        <f>C30*D30*3</f>
        <v>0</v>
      </c>
      <c r="F30" s="14">
        <f>C30*D30*3</f>
        <v>0</v>
      </c>
      <c r="G30" s="14">
        <f>C30*D30*3</f>
        <v>0</v>
      </c>
      <c r="H30" s="14">
        <f>C30*D30*3</f>
        <v>0</v>
      </c>
      <c r="I30" s="14">
        <f>SUM(E30:H30)</f>
        <v>0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0</v>
      </c>
      <c r="F31" s="36">
        <f>I31/4</f>
        <v>0</v>
      </c>
      <c r="G31" s="36">
        <f>I31/4</f>
        <v>0</v>
      </c>
      <c r="H31" s="36">
        <f>I31/4</f>
        <v>0</v>
      </c>
      <c r="I31" s="36">
        <v>0</v>
      </c>
      <c r="J31" s="2"/>
    </row>
    <row r="32" spans="1:10" ht="25.5">
      <c r="A32" s="37" t="s">
        <v>35</v>
      </c>
      <c r="B32" s="33" t="s">
        <v>32</v>
      </c>
      <c r="C32" s="38">
        <v>0.75</v>
      </c>
      <c r="D32" s="35">
        <f>$D$30</f>
        <v>2708.5</v>
      </c>
      <c r="E32" s="36">
        <f>C32*D32*3</f>
        <v>6094.125</v>
      </c>
      <c r="F32" s="36">
        <f>C32*D32*3</f>
        <v>6094.125</v>
      </c>
      <c r="G32" s="36">
        <f>C32*D32*3</f>
        <v>6094.125</v>
      </c>
      <c r="H32" s="36">
        <f>C32*D32*3</f>
        <v>6094.125</v>
      </c>
      <c r="I32" s="36">
        <f>SUM(E32:H32)</f>
        <v>24376.5</v>
      </c>
      <c r="J32" s="2"/>
    </row>
    <row r="33" spans="1:10" ht="25.5">
      <c r="A33" s="37" t="s">
        <v>36</v>
      </c>
      <c r="B33" s="33" t="s">
        <v>32</v>
      </c>
      <c r="C33" s="38">
        <v>1.13</v>
      </c>
      <c r="D33" s="35">
        <f>$D$30</f>
        <v>2708.5</v>
      </c>
      <c r="E33" s="36">
        <f>C33*D33*3</f>
        <v>9181.814999999999</v>
      </c>
      <c r="F33" s="36">
        <f>C33*D33*3</f>
        <v>9181.814999999999</v>
      </c>
      <c r="G33" s="36">
        <f>C33*D33*3</f>
        <v>9181.814999999999</v>
      </c>
      <c r="H33" s="36">
        <f>C33*D33*3</f>
        <v>9181.814999999999</v>
      </c>
      <c r="I33" s="36">
        <f>SUM(E33:H33)</f>
        <v>36727.259999999995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2708.5</v>
      </c>
      <c r="E34" s="36">
        <f>D34*C34*3</f>
        <v>487.53</v>
      </c>
      <c r="F34" s="36">
        <f>D34*C34*3</f>
        <v>487.53</v>
      </c>
      <c r="G34" s="36">
        <f>D34*C34*3</f>
        <v>487.53</v>
      </c>
      <c r="H34" s="36">
        <f>D34*C34*3</f>
        <v>487.53</v>
      </c>
      <c r="I34" s="36">
        <f>SUM(E34:H34)</f>
        <v>1950.12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2708.5</v>
      </c>
      <c r="E35" s="36">
        <f>C35*D35*3</f>
        <v>8938.050000000001</v>
      </c>
      <c r="F35" s="36">
        <f>C35*D35*3</f>
        <v>8938.050000000001</v>
      </c>
      <c r="G35" s="36">
        <f>C35*D35*3</f>
        <v>8938.050000000001</v>
      </c>
      <c r="H35" s="36">
        <f>C35*D35*3</f>
        <v>8938.050000000001</v>
      </c>
      <c r="I35" s="36">
        <f>SUM(E35:H35)</f>
        <v>35752.200000000004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0</v>
      </c>
      <c r="F36" s="36">
        <f>I36/4</f>
        <v>0</v>
      </c>
      <c r="G36" s="36">
        <f>I36/4</f>
        <v>0</v>
      </c>
      <c r="H36" s="36">
        <f>I36/4</f>
        <v>0</v>
      </c>
      <c r="I36" s="36">
        <v>0</v>
      </c>
      <c r="J36" s="2"/>
    </row>
    <row r="37" spans="1:10" ht="25.5">
      <c r="A37" s="37" t="s">
        <v>40</v>
      </c>
      <c r="B37" s="33" t="s">
        <v>32</v>
      </c>
      <c r="C37" s="38">
        <v>1.2</v>
      </c>
      <c r="D37" s="35">
        <f>$D$30</f>
        <v>2708.5</v>
      </c>
      <c r="E37" s="36">
        <f>C37*D37*3</f>
        <v>9750.599999999999</v>
      </c>
      <c r="F37" s="36">
        <f>C37*D37*3</f>
        <v>9750.599999999999</v>
      </c>
      <c r="G37" s="36">
        <f>C37*D37*3</f>
        <v>9750.599999999999</v>
      </c>
      <c r="H37" s="36">
        <f>C37*D37*3</f>
        <v>9750.599999999999</v>
      </c>
      <c r="I37" s="36">
        <f>SUM(E37:H37)</f>
        <v>39002.399999999994</v>
      </c>
      <c r="J37" s="2"/>
    </row>
    <row r="38" spans="1:10" ht="25.5">
      <c r="A38" s="37" t="s">
        <v>41</v>
      </c>
      <c r="B38" s="33" t="s">
        <v>32</v>
      </c>
      <c r="C38" s="38">
        <v>0.8</v>
      </c>
      <c r="D38" s="35">
        <v>2030.78</v>
      </c>
      <c r="E38" s="36">
        <f>C38*D38*3</f>
        <v>4873.872</v>
      </c>
      <c r="F38" s="36">
        <f>C38*D38*3</f>
        <v>4873.872</v>
      </c>
      <c r="G38" s="36">
        <f>C38*D38*3</f>
        <v>4873.872</v>
      </c>
      <c r="H38" s="36">
        <f>C38*D38*3</f>
        <v>4873.872</v>
      </c>
      <c r="I38" s="36">
        <f>SUM(E38:H38)</f>
        <v>19495.488</v>
      </c>
      <c r="J38" s="2"/>
    </row>
    <row r="39" spans="1:10" ht="25.5">
      <c r="A39" s="40" t="s">
        <v>42</v>
      </c>
      <c r="B39" s="38" t="s">
        <v>34</v>
      </c>
      <c r="C39" s="38"/>
      <c r="D39" s="41"/>
      <c r="E39" s="36">
        <f>I39/4</f>
        <v>0</v>
      </c>
      <c r="F39" s="36">
        <f>I39/4</f>
        <v>0</v>
      </c>
      <c r="G39" s="36">
        <f>I39/4</f>
        <v>0</v>
      </c>
      <c r="H39" s="36">
        <f>I39/4</f>
        <v>0</v>
      </c>
      <c r="I39" s="36">
        <v>0</v>
      </c>
      <c r="J39" s="2"/>
    </row>
    <row r="40" spans="1:10" ht="12.75">
      <c r="A40" s="42" t="s">
        <v>43</v>
      </c>
      <c r="B40" s="43" t="s">
        <v>44</v>
      </c>
      <c r="C40" s="44">
        <v>2</v>
      </c>
      <c r="D40" s="45">
        <v>500</v>
      </c>
      <c r="E40" s="45"/>
      <c r="F40" s="45">
        <f>C40*D40/2</f>
        <v>500</v>
      </c>
      <c r="G40" s="45"/>
      <c r="H40" s="45">
        <f>C40*D40/2</f>
        <v>500</v>
      </c>
      <c r="I40" s="45">
        <f>F40+H40</f>
        <v>1000</v>
      </c>
      <c r="J40" s="2"/>
    </row>
    <row r="41" spans="1:10" ht="12.75">
      <c r="A41" s="42" t="s">
        <v>45</v>
      </c>
      <c r="B41" s="43"/>
      <c r="C41" s="44">
        <v>2</v>
      </c>
      <c r="D41" s="45">
        <v>500</v>
      </c>
      <c r="E41" s="45"/>
      <c r="F41" s="45">
        <f>C41*D41/2</f>
        <v>500</v>
      </c>
      <c r="G41" s="45"/>
      <c r="H41" s="45">
        <f>C41*D41/2</f>
        <v>500</v>
      </c>
      <c r="I41" s="45">
        <f>F41+H41</f>
        <v>1000</v>
      </c>
      <c r="J41" s="2"/>
    </row>
    <row r="42" spans="1:10" ht="12.75">
      <c r="A42" s="46" t="s">
        <v>46</v>
      </c>
      <c r="B42" s="47"/>
      <c r="C42" s="38"/>
      <c r="D42" s="36"/>
      <c r="E42" s="36"/>
      <c r="F42" s="36"/>
      <c r="G42" s="36"/>
      <c r="H42" s="36"/>
      <c r="I42" s="36"/>
      <c r="J42" s="2"/>
    </row>
    <row r="43" spans="1:10" ht="25.5">
      <c r="A43" s="42" t="s">
        <v>47</v>
      </c>
      <c r="B43" s="48" t="s">
        <v>32</v>
      </c>
      <c r="C43" s="44">
        <v>0.76</v>
      </c>
      <c r="D43" s="31">
        <f>$D$30</f>
        <v>2708.5</v>
      </c>
      <c r="E43" s="45">
        <f>C43*D43*3</f>
        <v>6175.38</v>
      </c>
      <c r="F43" s="45">
        <f>C43*D43*3</f>
        <v>6175.38</v>
      </c>
      <c r="G43" s="45">
        <f>C43*D43*3</f>
        <v>6175.38</v>
      </c>
      <c r="H43" s="45">
        <f>C43*D43*3</f>
        <v>6175.38</v>
      </c>
      <c r="I43" s="45">
        <f>SUM(E43:H43)</f>
        <v>24701.52</v>
      </c>
      <c r="J43" s="2"/>
    </row>
    <row r="44" spans="1:10" ht="12.75">
      <c r="A44" s="30"/>
      <c r="B44" s="11"/>
      <c r="C44" s="38"/>
      <c r="D44" s="35"/>
      <c r="E44" s="36"/>
      <c r="F44" s="36"/>
      <c r="G44" s="36"/>
      <c r="H44" s="36"/>
      <c r="I44" s="36"/>
      <c r="J44" s="2"/>
    </row>
    <row r="45" spans="1:10" ht="12.75">
      <c r="A45" s="30"/>
      <c r="B45" s="11"/>
      <c r="C45" s="38"/>
      <c r="D45" s="35"/>
      <c r="E45" s="36"/>
      <c r="F45" s="36"/>
      <c r="G45" s="36"/>
      <c r="H45" s="36"/>
      <c r="I45" s="36"/>
      <c r="J45" s="2"/>
    </row>
    <row r="46" spans="1:10" ht="12.75">
      <c r="A46" s="46" t="s">
        <v>48</v>
      </c>
      <c r="B46" s="11"/>
      <c r="C46" s="10"/>
      <c r="D46" s="49"/>
      <c r="E46" s="14"/>
      <c r="F46" s="14"/>
      <c r="G46" s="14"/>
      <c r="H46" s="14"/>
      <c r="I46" s="14"/>
      <c r="J46" s="2"/>
    </row>
    <row r="47" spans="1:10" ht="25.5">
      <c r="A47" s="30" t="s">
        <v>49</v>
      </c>
      <c r="B47" s="11" t="s">
        <v>32</v>
      </c>
      <c r="C47" s="10">
        <v>2.19</v>
      </c>
      <c r="D47" s="35">
        <f>$D$30</f>
        <v>2708.5</v>
      </c>
      <c r="E47" s="14">
        <f>C47*D47*3</f>
        <v>17794.845</v>
      </c>
      <c r="F47" s="14">
        <f>C47*D47*3</f>
        <v>17794.845</v>
      </c>
      <c r="G47" s="14">
        <f>C47*D47*3</f>
        <v>17794.845</v>
      </c>
      <c r="H47" s="14">
        <f>C47*D47*3</f>
        <v>17794.845</v>
      </c>
      <c r="I47" s="14">
        <f>SUM(E47:H47)</f>
        <v>71179.38</v>
      </c>
      <c r="J47" s="2"/>
    </row>
    <row r="48" spans="1:10" ht="25.5">
      <c r="A48" s="30" t="s">
        <v>50</v>
      </c>
      <c r="B48" s="11" t="s">
        <v>32</v>
      </c>
      <c r="C48" s="10">
        <v>0.15</v>
      </c>
      <c r="D48" s="35">
        <f>$D$30</f>
        <v>2708.5</v>
      </c>
      <c r="E48" s="14">
        <f>C48*D48*3</f>
        <v>1218.8249999999998</v>
      </c>
      <c r="F48" s="14">
        <f>C48*D48*3</f>
        <v>1218.8249999999998</v>
      </c>
      <c r="G48" s="14">
        <f>C48*D48*3</f>
        <v>1218.8249999999998</v>
      </c>
      <c r="H48" s="14">
        <f>C48*D48*3</f>
        <v>1218.8249999999998</v>
      </c>
      <c r="I48" s="14">
        <f>SUM(E48:H48)</f>
        <v>4875.299999999999</v>
      </c>
      <c r="J48" s="2"/>
    </row>
    <row r="49" spans="1:10" ht="12.75">
      <c r="A49" s="46" t="s">
        <v>51</v>
      </c>
      <c r="B49" s="29"/>
      <c r="C49" s="10"/>
      <c r="D49" s="50"/>
      <c r="E49" s="50"/>
      <c r="F49" s="50"/>
      <c r="G49" s="50"/>
      <c r="H49" s="50"/>
      <c r="I49" s="14"/>
      <c r="J49" s="2"/>
    </row>
    <row r="50" spans="1:10" ht="12.75">
      <c r="A50" s="30" t="s">
        <v>52</v>
      </c>
      <c r="B50" s="29"/>
      <c r="C50" s="10"/>
      <c r="D50" s="50"/>
      <c r="E50" s="14">
        <v>3500</v>
      </c>
      <c r="F50" s="50"/>
      <c r="G50" s="50"/>
      <c r="H50" s="50"/>
      <c r="I50" s="14">
        <f>E50</f>
        <v>3500</v>
      </c>
      <c r="J50" s="2"/>
    </row>
    <row r="51" spans="1:10" ht="25.5">
      <c r="A51" s="51" t="s">
        <v>53</v>
      </c>
      <c r="B51" s="29"/>
      <c r="C51" s="10"/>
      <c r="D51" s="50"/>
      <c r="E51" s="50"/>
      <c r="F51" s="50"/>
      <c r="G51" s="14">
        <v>120</v>
      </c>
      <c r="H51" s="50"/>
      <c r="I51" s="14">
        <f>G51</f>
        <v>120</v>
      </c>
      <c r="J51" s="2"/>
    </row>
    <row r="52" spans="1:10" ht="12.75">
      <c r="A52" s="51" t="s">
        <v>54</v>
      </c>
      <c r="B52" s="10" t="s">
        <v>55</v>
      </c>
      <c r="C52" s="10">
        <v>4.1</v>
      </c>
      <c r="D52" s="14">
        <v>63</v>
      </c>
      <c r="E52" s="14">
        <f>D52*C52*3</f>
        <v>774.8999999999999</v>
      </c>
      <c r="F52" s="14">
        <f>C52*D52*3</f>
        <v>774.8999999999999</v>
      </c>
      <c r="G52" s="14">
        <f>D52*C52*3</f>
        <v>774.8999999999999</v>
      </c>
      <c r="H52" s="14">
        <f>D52*C52*3</f>
        <v>774.8999999999999</v>
      </c>
      <c r="I52" s="14">
        <f>H52+G52+F52+E52</f>
        <v>3099.5999999999995</v>
      </c>
      <c r="J52" s="2"/>
    </row>
    <row r="53" spans="1:10" ht="12.75">
      <c r="A53" s="15" t="s">
        <v>56</v>
      </c>
      <c r="B53" s="29"/>
      <c r="C53" s="10"/>
      <c r="D53" s="50"/>
      <c r="E53" s="14">
        <f>I53/4</f>
        <v>2678.3679375</v>
      </c>
      <c r="F53" s="14">
        <f>I53/4</f>
        <v>2678.3679375</v>
      </c>
      <c r="G53" s="14">
        <f>I53/4</f>
        <v>2678.3679375</v>
      </c>
      <c r="H53" s="14">
        <f>I53/4</f>
        <v>2678.3679375</v>
      </c>
      <c r="I53" s="14">
        <f>(B25+B26)*12*0.9*0.025*D30</f>
        <v>10713.47175</v>
      </c>
      <c r="J53" s="2"/>
    </row>
    <row r="54" spans="1:10" ht="12.75">
      <c r="A54" s="52" t="s">
        <v>57</v>
      </c>
      <c r="B54" s="53"/>
      <c r="C54" s="54"/>
      <c r="D54" s="55"/>
      <c r="E54" s="17">
        <f>SUM(E30:E53)</f>
        <v>71468.30993749999</v>
      </c>
      <c r="F54" s="17">
        <f>SUM(F30:F53)</f>
        <v>68968.3099375</v>
      </c>
      <c r="G54" s="17">
        <f>SUM(G30:G53)</f>
        <v>68088.3099375</v>
      </c>
      <c r="H54" s="17">
        <f>SUM(H30:H53)</f>
        <v>68968.3099375</v>
      </c>
      <c r="I54" s="17">
        <f>SUM(I30:I53)</f>
        <v>277493.23974999995</v>
      </c>
      <c r="J54" s="2"/>
    </row>
    <row r="55" spans="1:10" ht="12.75">
      <c r="A55" s="15" t="s">
        <v>14</v>
      </c>
      <c r="B55" s="29"/>
      <c r="C55" s="10"/>
      <c r="D55" s="56"/>
      <c r="E55" s="14">
        <f>I55/4</f>
        <v>8915.2986</v>
      </c>
      <c r="F55" s="14">
        <f>I55/4</f>
        <v>8915.2986</v>
      </c>
      <c r="G55" s="14">
        <f>I55/4</f>
        <v>8915.2986</v>
      </c>
      <c r="H55" s="14">
        <f>I55/4</f>
        <v>8915.2986</v>
      </c>
      <c r="I55" s="57">
        <f>B20</f>
        <v>35661.1944</v>
      </c>
      <c r="J55" s="2"/>
    </row>
    <row r="56" spans="1:10" ht="12.75">
      <c r="A56" s="58" t="s">
        <v>58</v>
      </c>
      <c r="B56" s="29"/>
      <c r="C56" s="10"/>
      <c r="D56" s="56"/>
      <c r="E56" s="57">
        <f>SUM(E54:E55)</f>
        <v>80383.60853749998</v>
      </c>
      <c r="F56" s="57">
        <f>SUM(F54:F55)</f>
        <v>77883.6085375</v>
      </c>
      <c r="G56" s="57">
        <f>SUM(G54:G55)</f>
        <v>77003.6085375</v>
      </c>
      <c r="H56" s="57">
        <f>SUM(H54:H55)</f>
        <v>77883.6085375</v>
      </c>
      <c r="I56" s="57">
        <f>I54+I55</f>
        <v>313154.4341499999</v>
      </c>
      <c r="J56" s="2"/>
    </row>
    <row r="57" spans="1:10" ht="12.75">
      <c r="A57" s="59" t="s">
        <v>59</v>
      </c>
      <c r="B57" s="60"/>
      <c r="C57" s="61"/>
      <c r="D57" s="60"/>
      <c r="E57" s="62"/>
      <c r="F57" s="62"/>
      <c r="G57" s="62"/>
      <c r="H57" s="62"/>
      <c r="I57" s="63">
        <f>B21-I54</f>
        <v>-38837.55414999995</v>
      </c>
      <c r="J57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2016-07-19T09:52:15Z</dcterms:modified>
  <cp:category/>
  <cp:version/>
  <cp:contentType/>
  <cp:contentStatus/>
</cp:coreProperties>
</file>