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<sst xmlns="http://schemas.openxmlformats.org/spreadsheetml/2006/main" count="69" uniqueCount="56">
  <si>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План на 2015 год</t>
  </si>
  <si>
    <t>работ по содержанию общего имущества жилого дома</t>
  </si>
  <si>
    <r>
      <t>по адресу:</t>
    </r>
    <r>
      <rPr>
        <b/>
        <sz val="10"/>
        <rFont val="Arial"/>
        <family val="2"/>
      </rPr>
      <t xml:space="preserve"> ул.Бела Куна, 28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</si>
  <si>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</si>
  <si>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</si>
  <si>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</si>
  <si>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</si>
  <si>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</si>
  <si>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</si>
  <si>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</si>
  <si>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</si>
  <si>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</si>
  <si>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</si>
  <si>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</si>
  <si>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</si>
  <si>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</si>
  <si>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</si>
  <si>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</si>
  <si>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</si>
  <si>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</si>
  <si>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</si>
  <si>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</si>
  <si>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</si>
  <si>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</si>
  <si>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</si>
  <si>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</si>
  <si>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</si>
  <si>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</si>
  <si>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</si>
  <si>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</si>
  <si>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</si>
  <si>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</si>
  <si>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</si>
  <si>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</si>
  <si>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</si>
  <si>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</si>
  <si>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</si>
  <si>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</si>
  <si>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</si>
  <si>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1.10 Обслуживание газового оборудования</t>
  </si>
  <si>
    <t>стояк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</si>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</sst>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180" fontId="0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40">
      <selection activeCell="M60" sqref="M60"/>
    </sheetView>
  </sheetViews>
  <sheetFormatPr defaultColWidth="9.140625" defaultRowHeight="12.75"/>
  <cols>
    <col min="1" max="1" width="43.421875" style="0" customWidth="1"/>
  </cols>
  <sheetData>
    <row r="1" spans="1:9" ht="12.75">
      <c r="A1" s="17" t="s">
        <v>55</v>
      </c>
      <c r="B1" s="17"/>
      <c r="C1" s="17"/>
      <c r="D1" s="17"/>
      <c r="E1" s="17"/>
      <c r="F1" s="17" t="s">
        <v>55</v>
      </c>
      <c r="G1" s="17"/>
      <c r="H1" s="17"/>
      <c r="I1" s="17"/>
    </row>
    <row r="2" spans="1:9" ht="12.75">
      <c r="A2" s="17"/>
      <c r="B2" s="17"/>
      <c r="C2" s="17"/>
      <c r="D2" s="17"/>
      <c r="E2" s="17"/>
      <c r="F2" s="17"/>
      <c r="G2" s="17"/>
      <c r="H2" s="18"/>
      <c r="I2" s="17"/>
    </row>
    <row r="3" spans="1:9" ht="12.75">
      <c r="A3" s="19" t="s">
        <v>54</v>
      </c>
      <c r="B3" s="17"/>
      <c r="C3" s="17"/>
      <c r="D3" s="17"/>
      <c r="E3" s="20" t="s">
        <v>53</v>
      </c>
      <c r="F3" s="21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8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9" t="s">
        <v>51</v>
      </c>
      <c r="B6" s="17"/>
      <c r="C6" s="17"/>
      <c r="D6" s="17"/>
      <c r="E6" s="17"/>
      <c r="F6" s="17" t="s">
        <v>52</v>
      </c>
      <c r="G6" s="17"/>
      <c r="H6" s="18"/>
      <c r="I6" s="17"/>
    </row>
    <row r="7" spans="1:9" ht="12.75">
      <c r="A7" s="19"/>
      <c r="B7" s="17"/>
      <c r="C7" s="17"/>
      <c r="D7" s="17"/>
      <c r="E7" s="17"/>
      <c r="F7" s="17"/>
      <c r="G7" s="22"/>
      <c r="H7" s="18"/>
      <c r="I7" s="17"/>
    </row>
    <row r="8" spans="1:9" ht="12.75">
      <c r="A8" s="19" t="s">
        <v>51</v>
      </c>
      <c r="B8" s="17"/>
      <c r="C8" s="17"/>
      <c r="D8" s="17"/>
      <c r="E8" s="17"/>
      <c r="F8" s="17" t="s">
        <v>50</v>
      </c>
      <c r="G8" s="17"/>
      <c r="H8" s="18"/>
      <c r="I8" s="17"/>
    </row>
    <row r="9" spans="1:9" ht="12.75">
      <c r="A9" s="19"/>
      <c r="B9" s="17"/>
      <c r="C9" s="17"/>
      <c r="D9" s="17"/>
      <c r="E9" s="17"/>
      <c r="F9" s="17"/>
      <c r="G9" s="17"/>
      <c r="H9" s="18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5" t="s">
        <v>0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6" t="s">
        <v>1</v>
      </c>
      <c r="B12" s="16"/>
      <c r="C12" s="16"/>
      <c r="D12" s="16"/>
      <c r="E12" s="16"/>
      <c r="F12" s="16"/>
      <c r="G12" s="16"/>
      <c r="H12" s="16"/>
      <c r="I12" s="16"/>
    </row>
    <row r="13" spans="1:9" ht="12.75">
      <c r="A13" s="16" t="s">
        <v>2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63.75">
      <c r="A15" s="7"/>
      <c r="B15" s="2" t="s">
        <v>3</v>
      </c>
      <c r="C15" s="17"/>
      <c r="D15" s="17"/>
      <c r="E15" s="17"/>
      <c r="F15" s="17"/>
      <c r="G15" s="17"/>
      <c r="H15" s="17"/>
      <c r="I15" s="17"/>
    </row>
    <row r="16" spans="1:9" ht="12.75">
      <c r="A16" s="24" t="s">
        <v>4</v>
      </c>
      <c r="B16" s="2">
        <v>0</v>
      </c>
      <c r="C16" s="17"/>
      <c r="D16" s="17"/>
      <c r="E16" s="17"/>
      <c r="F16" s="17"/>
      <c r="G16" s="17"/>
      <c r="H16" s="17"/>
      <c r="I16" s="17"/>
    </row>
    <row r="17" spans="1:9" ht="38.25">
      <c r="A17" s="24" t="s">
        <v>5</v>
      </c>
      <c r="B17" s="5">
        <f>B22*D32*12</f>
        <v>415496.33999999997</v>
      </c>
      <c r="C17" s="17"/>
      <c r="D17" s="17"/>
      <c r="E17" s="17"/>
      <c r="F17" s="17"/>
      <c r="G17" s="17"/>
      <c r="H17" s="17"/>
      <c r="I17" s="17"/>
    </row>
    <row r="18" spans="1:9" ht="25.5">
      <c r="A18" s="24" t="s">
        <v>6</v>
      </c>
      <c r="B18" s="5">
        <f>B23*D42*12</f>
        <v>62822.7</v>
      </c>
      <c r="C18" s="17"/>
      <c r="D18" s="17"/>
      <c r="E18" s="17"/>
      <c r="F18" s="17"/>
      <c r="G18" s="17"/>
      <c r="H18" s="17"/>
      <c r="I18" s="17"/>
    </row>
    <row r="19" spans="1:9" ht="12.75">
      <c r="A19" s="24" t="s">
        <v>7</v>
      </c>
      <c r="B19" s="5">
        <f>B24*D44*12</f>
        <v>119579.76</v>
      </c>
      <c r="C19" s="17"/>
      <c r="D19" s="17"/>
      <c r="E19" s="17"/>
      <c r="F19" s="17"/>
      <c r="G19" s="17"/>
      <c r="H19" s="17"/>
      <c r="I19" s="17"/>
    </row>
    <row r="20" spans="1:9" ht="12.75">
      <c r="A20" s="8" t="s">
        <v>8</v>
      </c>
      <c r="B20" s="5">
        <f>(B17+B18+B19)*13%</f>
        <v>77726.844</v>
      </c>
      <c r="C20" s="17"/>
      <c r="D20" s="17"/>
      <c r="E20" s="17"/>
      <c r="F20" s="17"/>
      <c r="G20" s="17"/>
      <c r="H20" s="17"/>
      <c r="I20" s="17"/>
    </row>
    <row r="21" spans="1:9" ht="12.75">
      <c r="A21" s="25" t="s">
        <v>9</v>
      </c>
      <c r="B21" s="26">
        <f>B17+B18+B19-B20</f>
        <v>520171.95599999995</v>
      </c>
      <c r="C21" s="17"/>
      <c r="D21" s="17"/>
      <c r="E21" s="17"/>
      <c r="F21" s="17"/>
      <c r="G21" s="17"/>
      <c r="H21" s="17"/>
      <c r="I21" s="17"/>
    </row>
    <row r="22" spans="1:9" ht="25.5">
      <c r="A22" s="24" t="s">
        <v>10</v>
      </c>
      <c r="B22" s="27">
        <f>9.33+0.26</f>
        <v>9.59</v>
      </c>
      <c r="C22" s="17"/>
      <c r="D22" s="17"/>
      <c r="E22" s="17"/>
      <c r="F22" s="17"/>
      <c r="G22" s="17"/>
      <c r="H22" s="17"/>
      <c r="I22" s="17"/>
    </row>
    <row r="23" spans="1:9" ht="25.5">
      <c r="A23" s="24" t="s">
        <v>11</v>
      </c>
      <c r="B23" s="7">
        <v>1.45</v>
      </c>
      <c r="C23" s="17"/>
      <c r="D23" s="17"/>
      <c r="E23" s="17"/>
      <c r="F23" s="17"/>
      <c r="G23" s="17"/>
      <c r="H23" s="17"/>
      <c r="I23" s="17"/>
    </row>
    <row r="24" spans="1:9" ht="12.75">
      <c r="A24" s="24" t="s">
        <v>12</v>
      </c>
      <c r="B24" s="7">
        <v>2.76</v>
      </c>
      <c r="C24" s="17"/>
      <c r="D24" s="17"/>
      <c r="E24" s="17"/>
      <c r="F24" s="17"/>
      <c r="G24" s="17"/>
      <c r="H24" s="17"/>
      <c r="I24" s="17"/>
    </row>
    <row r="25" spans="1:9" ht="12.75">
      <c r="A25" s="25" t="s">
        <v>13</v>
      </c>
      <c r="B25" s="28">
        <f>SUM(B22:B24)</f>
        <v>13.799999999999999</v>
      </c>
      <c r="C25" s="17"/>
      <c r="D25" s="17"/>
      <c r="E25" s="17"/>
      <c r="F25" s="17"/>
      <c r="G25" s="17"/>
      <c r="H25" s="17"/>
      <c r="I25" s="17"/>
    </row>
    <row r="26" spans="1:9" ht="12.75">
      <c r="A26" s="29" t="s">
        <v>14</v>
      </c>
      <c r="B26" s="30" t="s">
        <v>15</v>
      </c>
      <c r="C26" s="30" t="s">
        <v>16</v>
      </c>
      <c r="D26" s="30" t="s">
        <v>17</v>
      </c>
      <c r="E26" s="31" t="s">
        <v>18</v>
      </c>
      <c r="F26" s="31"/>
      <c r="G26" s="31"/>
      <c r="H26" s="32"/>
      <c r="I26" s="29" t="s">
        <v>19</v>
      </c>
    </row>
    <row r="27" spans="1:9" ht="12.75">
      <c r="A27" s="29"/>
      <c r="B27" s="33"/>
      <c r="C27" s="33"/>
      <c r="D27" s="33"/>
      <c r="E27" s="7" t="s">
        <v>20</v>
      </c>
      <c r="F27" s="7" t="s">
        <v>21</v>
      </c>
      <c r="G27" s="7" t="s">
        <v>22</v>
      </c>
      <c r="H27" s="7" t="s">
        <v>23</v>
      </c>
      <c r="I27" s="29"/>
    </row>
    <row r="28" spans="1:9" ht="25.5">
      <c r="A28" s="34" t="s">
        <v>24</v>
      </c>
      <c r="B28" s="3"/>
      <c r="C28" s="3"/>
      <c r="D28" s="3"/>
      <c r="E28" s="7"/>
      <c r="F28" s="7"/>
      <c r="G28" s="7"/>
      <c r="H28" s="7"/>
      <c r="I28" s="3"/>
    </row>
    <row r="29" spans="1:9" ht="38.25">
      <c r="A29" s="6" t="s">
        <v>25</v>
      </c>
      <c r="B29" s="2" t="s">
        <v>26</v>
      </c>
      <c r="C29" s="7">
        <v>0.4</v>
      </c>
      <c r="D29" s="4">
        <v>3610.5</v>
      </c>
      <c r="E29" s="5">
        <f>C29*D29*3</f>
        <v>4332.6</v>
      </c>
      <c r="F29" s="5">
        <f>C29*D29*3</f>
        <v>4332.6</v>
      </c>
      <c r="G29" s="5">
        <f>C29*D29*3</f>
        <v>4332.6</v>
      </c>
      <c r="H29" s="5">
        <f>C29*D29*3</f>
        <v>4332.6</v>
      </c>
      <c r="I29" s="5">
        <f>SUM(E29:H29)</f>
        <v>17330.4</v>
      </c>
    </row>
    <row r="30" spans="1:9" ht="51">
      <c r="A30" s="1" t="s">
        <v>27</v>
      </c>
      <c r="B30" s="2" t="s">
        <v>28</v>
      </c>
      <c r="C30" s="3"/>
      <c r="D30" s="4"/>
      <c r="E30" s="5">
        <v>7000</v>
      </c>
      <c r="F30" s="5">
        <f>E30</f>
        <v>7000</v>
      </c>
      <c r="G30" s="5">
        <f>F30</f>
        <v>7000</v>
      </c>
      <c r="H30" s="5">
        <f>G30</f>
        <v>7000</v>
      </c>
      <c r="I30" s="5">
        <f>SUM(E30:H30)</f>
        <v>28000</v>
      </c>
    </row>
    <row r="31" spans="1:9" ht="38.25">
      <c r="A31" s="6" t="s">
        <v>29</v>
      </c>
      <c r="B31" s="2" t="s">
        <v>26</v>
      </c>
      <c r="C31" s="7">
        <v>0.93</v>
      </c>
      <c r="D31" s="4">
        <f>$D$29</f>
        <v>3610.5</v>
      </c>
      <c r="E31" s="5">
        <f>C31*D31*3</f>
        <v>10073.295000000002</v>
      </c>
      <c r="F31" s="5">
        <f>C31*D31*3</f>
        <v>10073.295000000002</v>
      </c>
      <c r="G31" s="5">
        <f>C31*D31*3</f>
        <v>10073.295000000002</v>
      </c>
      <c r="H31" s="5">
        <f>C31*D31*3</f>
        <v>10073.295000000002</v>
      </c>
      <c r="I31" s="5">
        <f>SUM(E31:H31)</f>
        <v>40293.18000000001</v>
      </c>
    </row>
    <row r="32" spans="1:9" ht="38.25">
      <c r="A32" s="6" t="s">
        <v>30</v>
      </c>
      <c r="B32" s="2" t="s">
        <v>26</v>
      </c>
      <c r="C32" s="7">
        <v>1.35</v>
      </c>
      <c r="D32" s="4">
        <f>$D$29</f>
        <v>3610.5</v>
      </c>
      <c r="E32" s="5">
        <f>C32*D32*3</f>
        <v>14622.525000000001</v>
      </c>
      <c r="F32" s="5">
        <f>C32*D32*3</f>
        <v>14622.525000000001</v>
      </c>
      <c r="G32" s="5">
        <f>C32*D32*3</f>
        <v>14622.525000000001</v>
      </c>
      <c r="H32" s="5">
        <f>C32*D32*3</f>
        <v>14622.525000000001</v>
      </c>
      <c r="I32" s="5">
        <f>SUM(E32:H32)</f>
        <v>58490.100000000006</v>
      </c>
    </row>
    <row r="33" spans="1:9" ht="38.25">
      <c r="A33" s="1" t="s">
        <v>31</v>
      </c>
      <c r="B33" s="2" t="s">
        <v>26</v>
      </c>
      <c r="C33" s="7">
        <v>0.44</v>
      </c>
      <c r="D33" s="4">
        <f>$D$29</f>
        <v>3610.5</v>
      </c>
      <c r="E33" s="5">
        <f>C33*D33*3</f>
        <v>4765.860000000001</v>
      </c>
      <c r="F33" s="5">
        <f>C33*D33*3</f>
        <v>4765.860000000001</v>
      </c>
      <c r="G33" s="5">
        <f>C33*D33*3</f>
        <v>4765.860000000001</v>
      </c>
      <c r="H33" s="5">
        <f>C33*D33*3</f>
        <v>4765.860000000001</v>
      </c>
      <c r="I33" s="5">
        <f>SUM(E33:H33)</f>
        <v>19063.440000000002</v>
      </c>
    </row>
    <row r="34" spans="1:9" ht="38.25">
      <c r="A34" s="6" t="s">
        <v>32</v>
      </c>
      <c r="B34" s="2" t="s">
        <v>26</v>
      </c>
      <c r="C34" s="7">
        <v>1.1</v>
      </c>
      <c r="D34" s="4">
        <f>$D$29</f>
        <v>3610.5</v>
      </c>
      <c r="E34" s="5">
        <f>C34*D34*3</f>
        <v>11914.650000000001</v>
      </c>
      <c r="F34" s="5">
        <f>C34*D34*3</f>
        <v>11914.650000000001</v>
      </c>
      <c r="G34" s="5">
        <f>C34*D34*3</f>
        <v>11914.650000000001</v>
      </c>
      <c r="H34" s="5">
        <f>C34*D34*3</f>
        <v>11914.650000000001</v>
      </c>
      <c r="I34" s="5">
        <f>SUM(E34:H34)</f>
        <v>47658.600000000006</v>
      </c>
    </row>
    <row r="35" spans="1:9" ht="25.5">
      <c r="A35" s="8" t="s">
        <v>33</v>
      </c>
      <c r="B35" s="7" t="s">
        <v>28</v>
      </c>
      <c r="C35" s="7"/>
      <c r="D35" s="5"/>
      <c r="E35" s="5">
        <v>5000</v>
      </c>
      <c r="F35" s="5">
        <f>E35</f>
        <v>5000</v>
      </c>
      <c r="G35" s="5">
        <f>F35</f>
        <v>5000</v>
      </c>
      <c r="H35" s="5">
        <f>G35</f>
        <v>5000</v>
      </c>
      <c r="I35" s="5">
        <f>E35+F35+G35+H35</f>
        <v>20000</v>
      </c>
    </row>
    <row r="36" spans="1:9" ht="38.25">
      <c r="A36" s="6" t="s">
        <v>34</v>
      </c>
      <c r="B36" s="2" t="s">
        <v>26</v>
      </c>
      <c r="C36" s="7">
        <v>1.5</v>
      </c>
      <c r="D36" s="4">
        <f>$D$29</f>
        <v>3610.5</v>
      </c>
      <c r="E36" s="5">
        <f>C36*D36*3</f>
        <v>16247.25</v>
      </c>
      <c r="F36" s="5">
        <f>C36*D36*3</f>
        <v>16247.25</v>
      </c>
      <c r="G36" s="5">
        <f>C36*D36*3</f>
        <v>16247.25</v>
      </c>
      <c r="H36" s="5">
        <f>C36*D36*3</f>
        <v>16247.25</v>
      </c>
      <c r="I36" s="5">
        <f>SUM(E36:H36)</f>
        <v>64989</v>
      </c>
    </row>
    <row r="37" spans="1:9" ht="38.25">
      <c r="A37" s="6" t="s">
        <v>35</v>
      </c>
      <c r="B37" s="2" t="s">
        <v>26</v>
      </c>
      <c r="C37" s="7">
        <v>1</v>
      </c>
      <c r="D37" s="4">
        <f>$D$29</f>
        <v>3610.5</v>
      </c>
      <c r="E37" s="5">
        <f>C37*D37*3</f>
        <v>10831.5</v>
      </c>
      <c r="F37" s="5">
        <f>C37*D37*3</f>
        <v>10831.5</v>
      </c>
      <c r="G37" s="5">
        <f>C37*D37*3</f>
        <v>10831.5</v>
      </c>
      <c r="H37" s="5">
        <f>C37*D37*3</f>
        <v>10831.5</v>
      </c>
      <c r="I37" s="5">
        <f>SUM(E37:H37)</f>
        <v>43326</v>
      </c>
    </row>
    <row r="38" spans="1:9" ht="38.25">
      <c r="A38" s="8" t="s">
        <v>36</v>
      </c>
      <c r="B38" s="7" t="s">
        <v>28</v>
      </c>
      <c r="C38" s="7"/>
      <c r="D38" s="9"/>
      <c r="E38" s="5">
        <v>6600</v>
      </c>
      <c r="F38" s="5">
        <f>E38</f>
        <v>6600</v>
      </c>
      <c r="G38" s="5">
        <f>F38</f>
        <v>6600</v>
      </c>
      <c r="H38" s="5">
        <v>6272</v>
      </c>
      <c r="I38" s="5">
        <f>H38+G38+F38+E38</f>
        <v>26072</v>
      </c>
    </row>
    <row r="39" spans="1:9" ht="25.5">
      <c r="A39" s="6" t="s">
        <v>37</v>
      </c>
      <c r="B39" s="10" t="s">
        <v>38</v>
      </c>
      <c r="C39" s="7">
        <v>1</v>
      </c>
      <c r="D39" s="5">
        <v>500</v>
      </c>
      <c r="E39" s="5"/>
      <c r="F39" s="5">
        <f>C39*D39/2</f>
        <v>250</v>
      </c>
      <c r="G39" s="5"/>
      <c r="H39" s="5">
        <f>C39*D39/2</f>
        <v>250</v>
      </c>
      <c r="I39" s="5">
        <f>F39+H39</f>
        <v>500</v>
      </c>
    </row>
    <row r="40" spans="1:9" ht="12.75">
      <c r="A40" s="11" t="s">
        <v>39</v>
      </c>
      <c r="B40" s="12" t="s">
        <v>40</v>
      </c>
      <c r="C40" s="13">
        <v>14.98</v>
      </c>
      <c r="D40" s="14">
        <v>12</v>
      </c>
      <c r="E40" s="5">
        <f>C40*D40*3</f>
        <v>539.28</v>
      </c>
      <c r="F40" s="5">
        <f>C40*D40*3</f>
        <v>539.28</v>
      </c>
      <c r="G40" s="5">
        <f>C40*D40*3</f>
        <v>539.28</v>
      </c>
      <c r="H40" s="5">
        <f>C40*D40*3</f>
        <v>539.28</v>
      </c>
      <c r="I40" s="5">
        <f>SUM(E40:H40)</f>
        <v>2157.12</v>
      </c>
    </row>
    <row r="41" spans="1:9" ht="12.75">
      <c r="A41" s="35" t="s">
        <v>41</v>
      </c>
      <c r="B41" s="10"/>
      <c r="C41" s="7"/>
      <c r="D41" s="5"/>
      <c r="E41" s="5"/>
      <c r="F41" s="5"/>
      <c r="G41" s="5"/>
      <c r="H41" s="5"/>
      <c r="I41" s="5"/>
    </row>
    <row r="42" spans="1:9" ht="38.25">
      <c r="A42" s="6" t="s">
        <v>42</v>
      </c>
      <c r="B42" s="2" t="s">
        <v>26</v>
      </c>
      <c r="C42" s="7">
        <v>0.57</v>
      </c>
      <c r="D42" s="4">
        <f>$D$29</f>
        <v>3610.5</v>
      </c>
      <c r="E42" s="5">
        <f>C42*D42*3</f>
        <v>6173.954999999999</v>
      </c>
      <c r="F42" s="5">
        <f>C42*D42*3</f>
        <v>6173.954999999999</v>
      </c>
      <c r="G42" s="5">
        <f>C42*D42*3</f>
        <v>6173.954999999999</v>
      </c>
      <c r="H42" s="5">
        <f>C42*D42*3</f>
        <v>6173.954999999999</v>
      </c>
      <c r="I42" s="5">
        <f>SUM(E42:H42)</f>
        <v>24695.819999999996</v>
      </c>
    </row>
    <row r="43" spans="1:9" ht="12.75">
      <c r="A43" s="35" t="s">
        <v>43</v>
      </c>
      <c r="B43" s="2"/>
      <c r="C43" s="7"/>
      <c r="D43" s="36"/>
      <c r="E43" s="5"/>
      <c r="F43" s="5"/>
      <c r="G43" s="5"/>
      <c r="H43" s="5"/>
      <c r="I43" s="5"/>
    </row>
    <row r="44" spans="1:9" ht="38.25">
      <c r="A44" s="6" t="s">
        <v>44</v>
      </c>
      <c r="B44" s="2" t="s">
        <v>26</v>
      </c>
      <c r="C44" s="7">
        <v>2.38</v>
      </c>
      <c r="D44" s="4">
        <f>$D$29</f>
        <v>3610.5</v>
      </c>
      <c r="E44" s="5">
        <f>C44*D44*3</f>
        <v>25778.97</v>
      </c>
      <c r="F44" s="5">
        <f>C44*D44*3</f>
        <v>25778.97</v>
      </c>
      <c r="G44" s="5">
        <f>C44*D44*3</f>
        <v>25778.97</v>
      </c>
      <c r="H44" s="5">
        <f>C44*D44*3</f>
        <v>25778.97</v>
      </c>
      <c r="I44" s="5">
        <f>SUM(E44:H44)</f>
        <v>103115.88</v>
      </c>
    </row>
    <row r="45" spans="1:9" ht="12.75">
      <c r="A45" s="35" t="s">
        <v>45</v>
      </c>
      <c r="B45" s="3"/>
      <c r="C45" s="7"/>
      <c r="D45" s="9"/>
      <c r="E45" s="9"/>
      <c r="F45" s="9"/>
      <c r="G45" s="9"/>
      <c r="H45" s="9"/>
      <c r="I45" s="5"/>
    </row>
    <row r="46" spans="1:9" ht="25.5">
      <c r="A46" s="8" t="s">
        <v>46</v>
      </c>
      <c r="B46" s="3"/>
      <c r="C46" s="7"/>
      <c r="D46" s="9"/>
      <c r="E46" s="5">
        <f>I46/4</f>
        <v>6120</v>
      </c>
      <c r="F46" s="5">
        <f>I46/4</f>
        <v>6120</v>
      </c>
      <c r="G46" s="5">
        <f>I46/4</f>
        <v>6120</v>
      </c>
      <c r="H46" s="5">
        <f>I46/4</f>
        <v>6120</v>
      </c>
      <c r="I46" s="5">
        <v>24480</v>
      </c>
    </row>
    <row r="47" spans="1:9" ht="12.75">
      <c r="A47" s="35" t="s">
        <v>47</v>
      </c>
      <c r="B47" s="3"/>
      <c r="C47" s="7"/>
      <c r="D47" s="4"/>
      <c r="E47" s="26">
        <f>SUM(E29:E46)</f>
        <v>129999.88500000001</v>
      </c>
      <c r="F47" s="26">
        <f>SUM(F29:F46)</f>
        <v>130249.88500000001</v>
      </c>
      <c r="G47" s="26">
        <f>SUM(G29:G46)</f>
        <v>129999.88500000001</v>
      </c>
      <c r="H47" s="26">
        <f>SUM(H29:H46)</f>
        <v>129921.88500000001</v>
      </c>
      <c r="I47" s="26">
        <f>SUM(I29:I46)</f>
        <v>520171.54000000004</v>
      </c>
    </row>
    <row r="48" spans="1:9" ht="12.75">
      <c r="A48" s="8" t="s">
        <v>8</v>
      </c>
      <c r="B48" s="3"/>
      <c r="C48" s="7"/>
      <c r="D48" s="4"/>
      <c r="E48" s="5">
        <f>I48/4</f>
        <v>19431.711</v>
      </c>
      <c r="F48" s="5">
        <f>I48/4</f>
        <v>19431.711</v>
      </c>
      <c r="G48" s="5">
        <f>I48/4</f>
        <v>19431.711</v>
      </c>
      <c r="H48" s="5">
        <f>I48/4</f>
        <v>19431.711</v>
      </c>
      <c r="I48" s="26">
        <f>B20</f>
        <v>77726.844</v>
      </c>
    </row>
    <row r="49" spans="1:9" ht="12.75">
      <c r="A49" s="37" t="s">
        <v>48</v>
      </c>
      <c r="B49" s="3"/>
      <c r="C49" s="7"/>
      <c r="D49" s="4"/>
      <c r="E49" s="26">
        <f>SUM(E47:E48)</f>
        <v>149431.59600000002</v>
      </c>
      <c r="F49" s="26">
        <f>SUM(F47:F48)</f>
        <v>149681.59600000002</v>
      </c>
      <c r="G49" s="26">
        <f>SUM(G47:G48)</f>
        <v>149431.59600000002</v>
      </c>
      <c r="H49" s="26">
        <f>SUM(H47:H48)</f>
        <v>149353.59600000002</v>
      </c>
      <c r="I49" s="26">
        <f>I47+I48</f>
        <v>597898.3840000001</v>
      </c>
    </row>
    <row r="50" spans="1:9" s="21" customFormat="1" ht="12.75">
      <c r="A50" s="38" t="s">
        <v>49</v>
      </c>
      <c r="B50" s="39"/>
      <c r="C50" s="40"/>
      <c r="D50" s="39"/>
      <c r="E50" s="41"/>
      <c r="F50" s="41"/>
      <c r="G50" s="41"/>
      <c r="H50" s="41"/>
      <c r="I50" s="42">
        <f>B21-I47</f>
        <v>0.41599999991012737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2015-08-03T04:13:03Z</dcterms:modified>
  <cp:category/>
  <cp:version/>
  <cp:contentType/>
  <cp:contentStatus/>
</cp:coreProperties>
</file>