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<sst xmlns="http://schemas.openxmlformats.org/spreadsheetml/2006/main" count="45" uniqueCount="41">
  <si>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</si>
  <si>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</si>
  <si>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</si>
  <si>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</si>
  <si>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</si>
  <si>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</si>
  <si>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</si>
  <si>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</si>
  <si>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</si>
  <si>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</si>
  <si>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</si>
  <si>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</si>
  <si>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</si>
  <si>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</si>
  <si>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</si>
  <si>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</si>
  <si>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</si>
  <si>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</si>
  <si>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</si>
  <si>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шт</t>
  </si>
  <si>
    <t>Итого:</t>
  </si>
  <si>
    <t>Исполнительный директор ООО "Управдом"</t>
  </si>
  <si>
    <t>_____________   А.О.Панченко</t>
  </si>
  <si>
    <t>" 23 " января 2015г.</t>
  </si>
  <si>
    <t xml:space="preserve"> 'План на 2015г</t>
  </si>
  <si>
    <t>по адресу: ул. Лазарева, 6б</t>
  </si>
  <si>
    <t>Остаток на 01.01.2015г.</t>
  </si>
  <si>
    <t>Сумма начислений за 2015г</t>
  </si>
  <si>
    <t>Ремонт при проведении опрессовки</t>
  </si>
  <si>
    <t>у.у.</t>
  </si>
  <si>
    <t>Устройство скатных козырьков над входами в подъезд</t>
  </si>
  <si>
    <t>Монтаж циркуляционной линии ГВС (подвал)</t>
  </si>
  <si>
    <t>мп</t>
  </si>
  <si>
    <t>Ремонт МПШ кв18</t>
  </si>
  <si>
    <t xml:space="preserve">Косметический ремонт 2,4 подъездов </t>
  </si>
  <si>
    <t>Установка пластиковых окон в подъездах 2,4</t>
  </si>
  <si>
    <t>Компенсация затрат подрядчику  на вывоз ТБО -                    (0,57 руб/м2 по решению общего собрания)</t>
  </si>
  <si>
    <t>м2 общей площади</t>
  </si>
  <si>
    <t>Компенсация затрат подрядчику  на обслуживание ПУ тепла  - (0,50 руб/м2 по решению общего собрания)</t>
  </si>
  <si>
    <t>Замена стояков ХГВС кв.1,5,9,13,17 и др.</t>
  </si>
  <si>
    <t xml:space="preserve">Замена стояков  отопления 2п.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</si>
</sst>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1" xfId="0" applyNumberForma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left" wrapText="1"/>
    </xf>
    <xf numFmtId="3" fontId="0" fillId="0" borderId="1" xfId="0" applyNumberForma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2" borderId="1" xfId="0" applyFont="1" applyFill="1" applyBorder="1" applyAlignment="1" quotePrefix="1">
      <alignment horizontal="left" wrapText="1"/>
    </xf>
    <xf numFmtId="3" fontId="0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6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3" fontId="0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Z17" sqref="Z17"/>
    </sheetView>
  </sheetViews>
  <sheetFormatPr defaultColWidth="9.140625" defaultRowHeight="12.75"/>
  <sheetData>
    <row r="1" spans="1:10" ht="12.75">
      <c r="A1" s="5"/>
      <c r="B1" s="6"/>
      <c r="C1" s="6"/>
      <c r="D1" s="7"/>
      <c r="E1" s="7"/>
      <c r="F1" s="7"/>
      <c r="G1" s="7"/>
      <c r="H1" s="7"/>
      <c r="I1" s="8"/>
      <c r="J1" s="9"/>
    </row>
    <row r="2" spans="1:10" ht="25.5">
      <c r="A2" s="10"/>
      <c r="B2" s="11" t="s">
        <v>0</v>
      </c>
      <c r="C2" s="11"/>
      <c r="D2" s="1"/>
      <c r="E2" s="1"/>
      <c r="F2" s="1"/>
      <c r="G2" s="12" t="s">
        <v>1</v>
      </c>
      <c r="H2" s="1"/>
      <c r="I2" s="1"/>
      <c r="J2" s="13"/>
    </row>
    <row r="3" spans="1:10" ht="12.75">
      <c r="A3" s="10"/>
      <c r="B3" s="11"/>
      <c r="C3" s="11"/>
      <c r="D3" s="1"/>
      <c r="E3" s="1"/>
      <c r="F3" s="1"/>
      <c r="G3" s="1"/>
      <c r="H3" s="1"/>
      <c r="I3" s="14"/>
      <c r="J3" s="13"/>
    </row>
    <row r="4" spans="1:10" ht="25.5">
      <c r="A4" s="10"/>
      <c r="B4" s="15" t="s">
        <v>2</v>
      </c>
      <c r="C4" s="11"/>
      <c r="D4" s="1"/>
      <c r="E4" s="16" t="s">
        <v>21</v>
      </c>
      <c r="F4" s="16"/>
      <c r="G4" s="16"/>
      <c r="H4" s="16"/>
      <c r="I4" s="16"/>
      <c r="J4" s="13"/>
    </row>
    <row r="5" spans="1:10" ht="12.75">
      <c r="A5" s="10"/>
      <c r="B5" s="11"/>
      <c r="C5" s="11"/>
      <c r="D5" s="1"/>
      <c r="E5" s="1"/>
      <c r="F5" s="1"/>
      <c r="G5" s="1"/>
      <c r="H5" s="1"/>
      <c r="I5" s="14"/>
      <c r="J5" s="13"/>
    </row>
    <row r="6" spans="1:10" ht="102">
      <c r="A6" s="10"/>
      <c r="B6" s="11" t="s">
        <v>3</v>
      </c>
      <c r="C6" s="11"/>
      <c r="D6" s="1"/>
      <c r="E6" s="1"/>
      <c r="F6" s="1"/>
      <c r="G6" s="1"/>
      <c r="I6" s="14" t="s">
        <v>22</v>
      </c>
      <c r="J6" s="13"/>
    </row>
    <row r="7" spans="1:10" ht="12.75">
      <c r="A7" s="10"/>
      <c r="B7" s="11"/>
      <c r="C7" s="11"/>
      <c r="D7" s="1"/>
      <c r="E7" s="1"/>
      <c r="F7" s="1"/>
      <c r="G7" s="1"/>
      <c r="H7" s="1"/>
      <c r="I7" s="1"/>
      <c r="J7" s="13"/>
    </row>
    <row r="8" spans="1:10" ht="12.75">
      <c r="A8" s="10"/>
      <c r="B8" s="11"/>
      <c r="C8" s="11"/>
      <c r="D8" s="1"/>
      <c r="E8" s="1"/>
      <c r="F8" s="1"/>
      <c r="G8" s="1" t="s">
        <v>23</v>
      </c>
      <c r="I8" s="1"/>
      <c r="J8" s="13"/>
    </row>
    <row r="9" spans="1:10" ht="12.75">
      <c r="A9" s="10"/>
      <c r="B9" s="11"/>
      <c r="C9" s="11"/>
      <c r="D9" s="1"/>
      <c r="E9" s="1"/>
      <c r="F9" s="1"/>
      <c r="G9" s="1"/>
      <c r="H9" s="1"/>
      <c r="I9" s="1"/>
      <c r="J9" s="13"/>
    </row>
    <row r="10" spans="1:10" ht="12.75">
      <c r="A10" s="10"/>
      <c r="B10" s="17" t="s">
        <v>24</v>
      </c>
      <c r="C10" s="18"/>
      <c r="D10" s="18"/>
      <c r="E10" s="18"/>
      <c r="F10" s="18"/>
      <c r="G10" s="18"/>
      <c r="H10" s="18"/>
      <c r="I10" s="18"/>
      <c r="J10" s="13"/>
    </row>
    <row r="11" spans="1:10" ht="12.75">
      <c r="A11" s="10"/>
      <c r="B11" s="19" t="s">
        <v>4</v>
      </c>
      <c r="C11" s="19"/>
      <c r="D11" s="19"/>
      <c r="E11" s="19"/>
      <c r="F11" s="19"/>
      <c r="G11" s="19"/>
      <c r="H11" s="19"/>
      <c r="I11" s="19"/>
      <c r="J11" s="13"/>
    </row>
    <row r="12" spans="1:10" ht="12.75">
      <c r="A12" s="10"/>
      <c r="B12" s="18" t="s">
        <v>25</v>
      </c>
      <c r="C12" s="18"/>
      <c r="D12" s="18"/>
      <c r="E12" s="18"/>
      <c r="F12" s="18"/>
      <c r="G12" s="18"/>
      <c r="H12" s="18"/>
      <c r="I12" s="18"/>
      <c r="J12" s="13"/>
    </row>
    <row r="13" spans="1:10" ht="12.75">
      <c r="A13" s="10"/>
      <c r="B13" s="11"/>
      <c r="C13" s="11"/>
      <c r="D13" s="1"/>
      <c r="E13" s="1"/>
      <c r="F13" s="1"/>
      <c r="G13" s="1"/>
      <c r="H13" s="1"/>
      <c r="I13" s="1"/>
      <c r="J13" s="13"/>
    </row>
    <row r="14" spans="1:10" ht="38.25">
      <c r="A14" s="10"/>
      <c r="B14" s="2"/>
      <c r="C14" s="20" t="s">
        <v>5</v>
      </c>
      <c r="D14" s="1"/>
      <c r="E14" s="1"/>
      <c r="F14" s="1"/>
      <c r="G14" s="1"/>
      <c r="H14" s="1"/>
      <c r="I14" s="1"/>
      <c r="J14" s="13"/>
    </row>
    <row r="15" spans="1:10" ht="51">
      <c r="A15" s="10"/>
      <c r="B15" s="21" t="s">
        <v>26</v>
      </c>
      <c r="C15" s="22">
        <v>195113.39</v>
      </c>
      <c r="D15" s="1"/>
      <c r="E15" s="1"/>
      <c r="F15" s="1"/>
      <c r="G15" s="1"/>
      <c r="H15" s="1"/>
      <c r="I15" s="1"/>
      <c r="J15" s="13"/>
    </row>
    <row r="16" spans="1:10" ht="51">
      <c r="A16" s="10"/>
      <c r="B16" s="21" t="s">
        <v>27</v>
      </c>
      <c r="C16" s="23">
        <f>3517.2*7.82*12</f>
        <v>330054.048</v>
      </c>
      <c r="D16" s="1"/>
      <c r="E16" s="1"/>
      <c r="F16" s="1"/>
      <c r="G16" s="1"/>
      <c r="H16" s="1"/>
      <c r="I16" s="1"/>
      <c r="J16" s="13"/>
    </row>
    <row r="17" spans="1:10" ht="38.25">
      <c r="A17" s="10"/>
      <c r="B17" s="21" t="s">
        <v>6</v>
      </c>
      <c r="C17" s="23">
        <f>0.13*C16</f>
        <v>42907.02624</v>
      </c>
      <c r="D17" s="1"/>
      <c r="E17" s="1"/>
      <c r="F17" s="1"/>
      <c r="G17" s="1"/>
      <c r="H17" s="1"/>
      <c r="I17" s="1"/>
      <c r="J17" s="13"/>
    </row>
    <row r="18" spans="1:10" ht="38.25">
      <c r="A18" s="10"/>
      <c r="B18" s="24" t="s">
        <v>7</v>
      </c>
      <c r="C18" s="25">
        <f>(C15+C16-C17)*0.8</f>
        <v>385808.3294080001</v>
      </c>
      <c r="D18" s="26"/>
      <c r="E18" s="26"/>
      <c r="F18" s="26"/>
      <c r="G18" s="26"/>
      <c r="H18" s="26"/>
      <c r="I18" s="26"/>
      <c r="J18" s="13"/>
    </row>
    <row r="19" spans="1:10" ht="51">
      <c r="A19" s="10"/>
      <c r="B19" s="2" t="s">
        <v>8</v>
      </c>
      <c r="C19" s="23">
        <f>(C15+C16-C17)*0.2</f>
        <v>96452.08235200003</v>
      </c>
      <c r="D19" s="1"/>
      <c r="E19" s="1"/>
      <c r="F19" s="1"/>
      <c r="G19" s="1"/>
      <c r="H19" s="1"/>
      <c r="I19" s="1"/>
      <c r="J19" s="13"/>
    </row>
    <row r="20" spans="1:10" ht="25.5">
      <c r="A20" s="10"/>
      <c r="B20" s="2" t="s">
        <v>9</v>
      </c>
      <c r="C20" s="27">
        <v>7.82</v>
      </c>
      <c r="D20" s="1"/>
      <c r="E20" s="1"/>
      <c r="F20" s="1"/>
      <c r="G20" s="1"/>
      <c r="H20" s="1"/>
      <c r="I20" s="1"/>
      <c r="J20" s="13"/>
    </row>
    <row r="21" spans="1:10" ht="12.75">
      <c r="A21" s="10"/>
      <c r="B21" s="11"/>
      <c r="C21" s="11"/>
      <c r="D21" s="1"/>
      <c r="E21" s="1"/>
      <c r="F21" s="1"/>
      <c r="G21" s="1"/>
      <c r="H21" s="1"/>
      <c r="I21" s="1"/>
      <c r="J21" s="13"/>
    </row>
    <row r="22" spans="1:10" ht="12.75">
      <c r="A22" s="10"/>
      <c r="B22" s="28" t="s">
        <v>10</v>
      </c>
      <c r="C22" s="28" t="s">
        <v>11</v>
      </c>
      <c r="D22" s="28" t="s">
        <v>12</v>
      </c>
      <c r="E22" s="29" t="s">
        <v>13</v>
      </c>
      <c r="F22" s="29"/>
      <c r="G22" s="29"/>
      <c r="H22" s="29"/>
      <c r="I22" s="28" t="s">
        <v>14</v>
      </c>
      <c r="J22" s="13"/>
    </row>
    <row r="23" spans="1:10" ht="12.75">
      <c r="A23" s="10"/>
      <c r="B23" s="28"/>
      <c r="C23" s="28"/>
      <c r="D23" s="28"/>
      <c r="E23" s="3" t="s">
        <v>15</v>
      </c>
      <c r="F23" s="30" t="s">
        <v>16</v>
      </c>
      <c r="G23" s="30" t="s">
        <v>17</v>
      </c>
      <c r="H23" s="30" t="s">
        <v>18</v>
      </c>
      <c r="I23" s="28"/>
      <c r="J23" s="13"/>
    </row>
    <row r="24" spans="1:10" ht="76.5">
      <c r="A24" s="31"/>
      <c r="B24" s="32" t="s">
        <v>28</v>
      </c>
      <c r="C24" s="33" t="s">
        <v>29</v>
      </c>
      <c r="D24" s="33">
        <v>1</v>
      </c>
      <c r="E24" s="34"/>
      <c r="F24" s="35">
        <v>5000</v>
      </c>
      <c r="G24" s="35"/>
      <c r="H24" s="35"/>
      <c r="I24" s="4">
        <f>SUM(E24:H24)</f>
        <v>5000</v>
      </c>
      <c r="J24" s="36"/>
    </row>
    <row r="25" spans="1:10" ht="12.75">
      <c r="A25" s="10"/>
      <c r="B25" s="37" t="s">
        <v>30</v>
      </c>
      <c r="C25" s="38" t="s">
        <v>19</v>
      </c>
      <c r="D25" s="39">
        <v>4</v>
      </c>
      <c r="E25" s="40">
        <v>30000</v>
      </c>
      <c r="F25" s="40">
        <v>30000</v>
      </c>
      <c r="G25" s="4"/>
      <c r="H25" s="4"/>
      <c r="I25" s="41">
        <f>SUM(E25:H25)</f>
        <v>60000</v>
      </c>
      <c r="J25" s="13"/>
    </row>
    <row r="26" spans="1:10" ht="76.5">
      <c r="A26" s="10"/>
      <c r="B26" s="42" t="s">
        <v>31</v>
      </c>
      <c r="C26" s="43" t="s">
        <v>32</v>
      </c>
      <c r="D26" s="39">
        <v>50</v>
      </c>
      <c r="E26" s="44"/>
      <c r="F26" s="45"/>
      <c r="G26" s="44">
        <v>40000</v>
      </c>
      <c r="H26" s="46"/>
      <c r="I26" s="46">
        <f>SUM(E26:H26)</f>
        <v>40000</v>
      </c>
      <c r="J26" s="13"/>
    </row>
    <row r="27" spans="1:10" ht="38.25">
      <c r="A27" s="10"/>
      <c r="B27" s="47" t="s">
        <v>33</v>
      </c>
      <c r="C27" s="48" t="s">
        <v>32</v>
      </c>
      <c r="D27" s="3">
        <v>30</v>
      </c>
      <c r="E27" s="49"/>
      <c r="F27" s="49"/>
      <c r="G27" s="49"/>
      <c r="H27" s="46">
        <v>15000</v>
      </c>
      <c r="I27" s="46">
        <f>SUM(E27:H27)</f>
        <v>15000</v>
      </c>
      <c r="J27" s="13"/>
    </row>
    <row r="28" spans="1:10" ht="76.5">
      <c r="A28" s="10"/>
      <c r="B28" s="50" t="s">
        <v>34</v>
      </c>
      <c r="C28" s="51" t="s">
        <v>19</v>
      </c>
      <c r="D28" s="3">
        <v>2</v>
      </c>
      <c r="E28" s="45">
        <v>40000</v>
      </c>
      <c r="F28" s="49">
        <v>40000</v>
      </c>
      <c r="G28" s="49"/>
      <c r="H28" s="46"/>
      <c r="I28" s="46">
        <f>SUM(F28:H28)</f>
        <v>40000</v>
      </c>
      <c r="J28" s="13"/>
    </row>
    <row r="29" spans="1:10" ht="89.25">
      <c r="A29" s="10"/>
      <c r="B29" s="52" t="s">
        <v>35</v>
      </c>
      <c r="C29" s="51"/>
      <c r="D29" s="53"/>
      <c r="E29" s="49"/>
      <c r="F29" s="49"/>
      <c r="G29" s="49">
        <v>25000</v>
      </c>
      <c r="H29" s="46">
        <v>25000</v>
      </c>
      <c r="I29" s="46">
        <f>SUM(E29:H29)</f>
        <v>50000</v>
      </c>
      <c r="J29" s="13"/>
    </row>
    <row r="30" spans="1:10" ht="178.5">
      <c r="A30" s="10"/>
      <c r="B30" s="52" t="s">
        <v>36</v>
      </c>
      <c r="C30" s="51" t="s">
        <v>37</v>
      </c>
      <c r="D30" s="53">
        <v>3517.2</v>
      </c>
      <c r="E30" s="49">
        <f>D30*0.57*3</f>
        <v>6014.411999999998</v>
      </c>
      <c r="F30" s="49">
        <f aca="true" t="shared" si="0" ref="F30:H31">E30</f>
        <v>6014.411999999998</v>
      </c>
      <c r="G30" s="49">
        <f t="shared" si="0"/>
        <v>6014.411999999998</v>
      </c>
      <c r="H30" s="49">
        <f t="shared" si="0"/>
        <v>6014.411999999998</v>
      </c>
      <c r="I30" s="46">
        <f>SUM(E30:H30)</f>
        <v>24057.647999999994</v>
      </c>
      <c r="J30" s="13"/>
    </row>
    <row r="31" spans="1:10" ht="191.25">
      <c r="A31" s="10"/>
      <c r="B31" s="52" t="s">
        <v>38</v>
      </c>
      <c r="C31" s="51" t="s">
        <v>37</v>
      </c>
      <c r="D31" s="53">
        <v>3517.2</v>
      </c>
      <c r="E31" s="49">
        <f>D31*0.5*3</f>
        <v>5275.799999999999</v>
      </c>
      <c r="F31" s="49">
        <f t="shared" si="0"/>
        <v>5275.799999999999</v>
      </c>
      <c r="G31" s="49">
        <f t="shared" si="0"/>
        <v>5275.799999999999</v>
      </c>
      <c r="H31" s="49">
        <f t="shared" si="0"/>
        <v>5275.799999999999</v>
      </c>
      <c r="I31" s="46">
        <f>SUM(E31:H31)</f>
        <v>21103.199999999997</v>
      </c>
      <c r="J31" s="13"/>
    </row>
    <row r="32" spans="1:10" ht="76.5">
      <c r="A32" s="10"/>
      <c r="B32" s="54" t="s">
        <v>39</v>
      </c>
      <c r="C32" s="51" t="s">
        <v>19</v>
      </c>
      <c r="D32" s="53">
        <v>2</v>
      </c>
      <c r="E32" s="49"/>
      <c r="F32" s="49">
        <v>40000</v>
      </c>
      <c r="G32" s="49"/>
      <c r="H32" s="46"/>
      <c r="I32" s="46">
        <f>SUM(E32:H32)</f>
        <v>40000</v>
      </c>
      <c r="J32" s="13"/>
    </row>
    <row r="33" spans="1:10" ht="51">
      <c r="A33" s="10"/>
      <c r="B33" s="52" t="s">
        <v>40</v>
      </c>
      <c r="C33" s="51"/>
      <c r="D33" s="53"/>
      <c r="E33" s="49"/>
      <c r="F33" s="49">
        <v>90647</v>
      </c>
      <c r="G33" s="49"/>
      <c r="H33" s="46"/>
      <c r="I33" s="46">
        <f>SUM(E33:H33)</f>
        <v>90647</v>
      </c>
      <c r="J33" s="13"/>
    </row>
    <row r="34" spans="1:10" ht="12.75">
      <c r="A34" s="10"/>
      <c r="B34" s="54" t="s">
        <v>20</v>
      </c>
      <c r="C34" s="54"/>
      <c r="D34" s="37"/>
      <c r="E34" s="49">
        <f>SUM(E24:E33)</f>
        <v>81290.212</v>
      </c>
      <c r="F34" s="49">
        <f>SUM(F24:F33)</f>
        <v>216937.212</v>
      </c>
      <c r="G34" s="49">
        <f>SUM(G24:G33)</f>
        <v>76290.212</v>
      </c>
      <c r="H34" s="49">
        <f>SUM(H24:H33)</f>
        <v>51290.212</v>
      </c>
      <c r="I34" s="55">
        <f>SUM(I24:I33)</f>
        <v>385807.848</v>
      </c>
      <c r="J34" s="13"/>
    </row>
    <row r="35" spans="1:10" ht="12.75">
      <c r="A35" s="10"/>
      <c r="B35" s="11"/>
      <c r="C35" s="11"/>
      <c r="D35" s="1"/>
      <c r="E35" s="1"/>
      <c r="F35" s="1"/>
      <c r="G35" s="1"/>
      <c r="H35" s="1"/>
      <c r="I35" s="56">
        <f>C18-I34</f>
        <v>0.4814080001087859</v>
      </c>
      <c r="J35" s="13"/>
    </row>
    <row r="36" spans="1:10" ht="13.5" thickBot="1">
      <c r="A36" s="57"/>
      <c r="B36" s="58"/>
      <c r="C36" s="58"/>
      <c r="D36" s="59"/>
      <c r="E36" s="59"/>
      <c r="F36" s="59"/>
      <c r="G36" s="59"/>
      <c r="H36" s="59"/>
      <c r="I36" s="60"/>
      <c r="J36" s="61"/>
    </row>
  </sheetData>
  <mergeCells count="9">
    <mergeCell ref="E4:I4"/>
    <mergeCell ref="B12:I12"/>
    <mergeCell ref="B22:B23"/>
    <mergeCell ref="C22:C23"/>
    <mergeCell ref="D22:D23"/>
    <mergeCell ref="E22:H22"/>
    <mergeCell ref="I22:I23"/>
    <mergeCell ref="B10:I10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2015-03-17T03:00:52Z</dcterms:modified>
  <cp:category/>
  <cp:version/>
  <cp:contentType/>
  <cp:contentStatus/>
</cp:coreProperties>
</file>